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DM tài sản thanh lý năm 2023" sheetId="1" r:id="rId1"/>
  </sheets>
  <calcPr calcId="152511"/>
</workbook>
</file>

<file path=xl/calcChain.xml><?xml version="1.0" encoding="utf-8"?>
<calcChain xmlns="http://schemas.openxmlformats.org/spreadsheetml/2006/main">
  <c r="S8" i="1" l="1"/>
  <c r="R8" i="1"/>
  <c r="Q8" i="1"/>
  <c r="P8" i="1"/>
  <c r="O8" i="1"/>
  <c r="N8" i="1"/>
  <c r="M8" i="1"/>
  <c r="L8" i="1"/>
  <c r="K8" i="1"/>
  <c r="J8" i="1"/>
  <c r="I8" i="1"/>
  <c r="H8" i="1"/>
  <c r="G8" i="1"/>
  <c r="S76" i="1"/>
  <c r="S72" i="1"/>
  <c r="S71" i="1"/>
  <c r="N71" i="1"/>
  <c r="M71" i="1"/>
  <c r="S70" i="1"/>
  <c r="N70" i="1"/>
  <c r="S69" i="1"/>
  <c r="S68" i="1"/>
  <c r="S67" i="1"/>
  <c r="S66" i="1"/>
  <c r="S65" i="1"/>
  <c r="S64" i="1"/>
  <c r="N64" i="1"/>
  <c r="M64" i="1"/>
  <c r="S63" i="1"/>
  <c r="S62" i="1"/>
  <c r="S61" i="1"/>
  <c r="S60" i="1"/>
  <c r="S59" i="1"/>
  <c r="R58" i="1"/>
  <c r="Q58" i="1"/>
  <c r="Q9" i="1" s="1"/>
  <c r="P58" i="1"/>
  <c r="P9" i="1" s="1"/>
  <c r="O58" i="1"/>
  <c r="O9" i="1" s="1"/>
  <c r="M58" i="1"/>
  <c r="M9" i="1" s="1"/>
  <c r="L58" i="1"/>
  <c r="L9" i="1" s="1"/>
  <c r="K58" i="1"/>
  <c r="J58" i="1"/>
  <c r="I58" i="1"/>
  <c r="I9" i="1" s="1"/>
  <c r="H58" i="1"/>
  <c r="G58" i="1"/>
  <c r="S57" i="1"/>
  <c r="S56" i="1"/>
  <c r="N56" i="1"/>
  <c r="M56" i="1"/>
  <c r="S55" i="1"/>
  <c r="S54" i="1"/>
  <c r="S53" i="1"/>
  <c r="S52" i="1"/>
  <c r="S51" i="1"/>
  <c r="S50" i="1"/>
  <c r="S49" i="1"/>
  <c r="S48" i="1"/>
  <c r="S47" i="1"/>
  <c r="S46" i="1"/>
  <c r="S45" i="1"/>
  <c r="S44" i="1"/>
  <c r="N44" i="1"/>
  <c r="M44" i="1"/>
  <c r="S43" i="1"/>
  <c r="S42" i="1"/>
  <c r="N42" i="1"/>
  <c r="M42" i="1"/>
  <c r="S41" i="1"/>
  <c r="S40" i="1"/>
  <c r="S39" i="1"/>
  <c r="N39" i="1"/>
  <c r="M39" i="1"/>
  <c r="S38" i="1"/>
  <c r="N38" i="1"/>
  <c r="M38" i="1"/>
  <c r="S37" i="1"/>
  <c r="N37" i="1"/>
  <c r="M37" i="1"/>
  <c r="S36" i="1"/>
  <c r="N36" i="1"/>
  <c r="M36" i="1"/>
  <c r="S35" i="1"/>
  <c r="S34" i="1"/>
  <c r="N34" i="1"/>
  <c r="M34" i="1"/>
  <c r="S33" i="1"/>
  <c r="N33" i="1"/>
  <c r="M33" i="1"/>
  <c r="S32" i="1"/>
  <c r="N32" i="1"/>
  <c r="M32" i="1"/>
  <c r="S31" i="1"/>
  <c r="N31" i="1"/>
  <c r="M31" i="1"/>
  <c r="S30" i="1"/>
  <c r="N30" i="1"/>
  <c r="M30" i="1"/>
  <c r="S29" i="1"/>
  <c r="N29" i="1"/>
  <c r="M29" i="1"/>
  <c r="S28" i="1"/>
  <c r="N28" i="1"/>
  <c r="M28" i="1"/>
  <c r="S27" i="1"/>
  <c r="S26" i="1"/>
  <c r="N26" i="1"/>
  <c r="M26" i="1"/>
  <c r="S25" i="1"/>
  <c r="N25" i="1"/>
  <c r="M25" i="1"/>
  <c r="S24" i="1"/>
  <c r="N24" i="1"/>
  <c r="S23" i="1"/>
  <c r="S22" i="1"/>
  <c r="S21" i="1"/>
  <c r="S20" i="1"/>
  <c r="N20" i="1"/>
  <c r="S19" i="1"/>
  <c r="S18" i="1"/>
  <c r="S17" i="1"/>
  <c r="S16" i="1"/>
  <c r="S15" i="1"/>
  <c r="S14" i="1"/>
  <c r="S13" i="1"/>
  <c r="R12" i="1"/>
  <c r="H12" i="1"/>
  <c r="S12" i="1" s="1"/>
  <c r="R10" i="1"/>
  <c r="R9" i="1" s="1"/>
  <c r="G10" i="1"/>
  <c r="G9" i="1" s="1"/>
  <c r="K9" i="1"/>
  <c r="J9" i="1"/>
  <c r="S11" i="1"/>
  <c r="N11" i="1"/>
  <c r="M11" i="1"/>
  <c r="S74" i="1"/>
  <c r="S58" i="1" l="1"/>
  <c r="S10" i="1"/>
  <c r="N58" i="1"/>
  <c r="N9" i="1" s="1"/>
  <c r="H10" i="1"/>
  <c r="H9" i="1" s="1"/>
  <c r="S9" i="1" l="1"/>
</calcChain>
</file>

<file path=xl/sharedStrings.xml><?xml version="1.0" encoding="utf-8"?>
<sst xmlns="http://schemas.openxmlformats.org/spreadsheetml/2006/main" count="476" uniqueCount="259">
  <si>
    <t>DANH MỤC TÀI SẢN ĐỀ NGHỊ THANH LÝ</t>
  </si>
  <si>
    <t>ĐVT: Đồng</t>
  </si>
  <si>
    <t>STT</t>
  </si>
  <si>
    <t>TÀI SẢN</t>
  </si>
  <si>
    <t>MODEL</t>
  </si>
  <si>
    <t>NƯỚC SẢN XUẤT</t>
  </si>
  <si>
    <t>NĂM SỬ DỤNG</t>
  </si>
  <si>
    <t>NGUỒN</t>
  </si>
  <si>
    <t>SL</t>
  </si>
  <si>
    <t>GIÁ TRỊ THEO SỔ KẾ TOÁN</t>
  </si>
  <si>
    <t>Hiện trạng</t>
  </si>
  <si>
    <t>PHƯƠNG THỨC XỬ LÝ</t>
  </si>
  <si>
    <t>Khoa phòng SD</t>
  </si>
  <si>
    <t>Ghi chú</t>
  </si>
  <si>
    <t>Nguyên giá</t>
  </si>
  <si>
    <t>Hao mòn lũy kế đến 2013</t>
  </si>
  <si>
    <t>Hao mòn 2014</t>
  </si>
  <si>
    <t>Hao mòn 2015</t>
  </si>
  <si>
    <t>Hao mòn 2016 (điều chính giá theo bàn giao)</t>
  </si>
  <si>
    <t>Hao mòn 2017</t>
  </si>
  <si>
    <t>Hao mòn 2018</t>
  </si>
  <si>
    <t>Hao mòn 2019</t>
  </si>
  <si>
    <t>Hao mòn 2020</t>
  </si>
  <si>
    <t>Hao mòn lũy kế tính đến 31/12/2021</t>
  </si>
  <si>
    <t>Giá trị còn lại tính đến 31/12/2021</t>
  </si>
  <si>
    <t>Điều chuyển</t>
  </si>
  <si>
    <t>Thanh lý</t>
  </si>
  <si>
    <t>Nguồn NS</t>
  </si>
  <si>
    <t>Nguồn khác</t>
  </si>
  <si>
    <t>TỔNG CỘNG</t>
  </si>
  <si>
    <t>I</t>
  </si>
  <si>
    <t>Máy siêu âm xách tay Dopple màu, 2 đầu dò (SN: B112043 00000754), kèm: 01 máy in Sony đen trắng (SN: 167023)</t>
  </si>
  <si>
    <t>Mysono U5</t>
    <phoneticPr fontId="0" type="noConversion"/>
  </si>
  <si>
    <t>SYT cấp chống dịch</t>
  </si>
  <si>
    <t>Tại QĐ QĐ số 1237/QĐ-UBND ngày 09/5/2014: Tài sản đã bị mất trộm chờ kết quả xử lý của cơ quan Công An</t>
  </si>
  <si>
    <t>x</t>
  </si>
  <si>
    <t>Đã bị mất trộm chờ kết quả xử lý của cơ quan Công an (QĐ số 1237/QĐ-UBND ngày 09/5/2014). Đề nghị cấp có thẩm quyền cho hình thức xử lý.</t>
  </si>
  <si>
    <t>Máy chụp X quang và phóng xạ tuyến tia X (lên đến 800 mA)</t>
  </si>
  <si>
    <t>LISTEM Corporation / CLASCAN-800</t>
  </si>
  <si>
    <t>Korea</t>
  </si>
  <si>
    <t>ODA Hàn Quốc</t>
  </si>
  <si>
    <t>Hỏng tủ điều khiển, Hỏng bộ điều khiển</t>
  </si>
  <si>
    <t>Kho chung</t>
  </si>
  <si>
    <t>III</t>
  </si>
  <si>
    <t>Tài sản thuộc thẩm quyền của Giám đốc Bệnh viện</t>
  </si>
  <si>
    <t>Tài sản nhận bàn giao mới từ năm 2013</t>
  </si>
  <si>
    <t>Máy chiếu SONY</t>
  </si>
  <si>
    <t>Sony / VPL-EX241</t>
  </si>
  <si>
    <t>Trung Quốc</t>
  </si>
  <si>
    <t>Đối ứng ODA Hàn Quốc</t>
  </si>
  <si>
    <t>Hỏng nguồn, màn chiếu, hỏng LCD</t>
  </si>
  <si>
    <t>Máy photocopy TOSHIBA</t>
  </si>
  <si>
    <t xml:space="preserve"> Toshiba E355 DP-6000</t>
  </si>
  <si>
    <t>Viện phí</t>
  </si>
  <si>
    <t>Hỏng nguồn, catrig</t>
  </si>
  <si>
    <t>Kho tin học</t>
  </si>
  <si>
    <t xml:space="preserve">Màn chiếu 300 inch  Granview LS - M300WM </t>
  </si>
  <si>
    <t xml:space="preserve"> LS - M300WM </t>
  </si>
  <si>
    <t>Màn bị rách, hỏng</t>
  </si>
  <si>
    <t>Hội trường lớn</t>
  </si>
  <si>
    <t xml:space="preserve">Máy chiếu SONY độ phân giải 7000 lumens </t>
  </si>
  <si>
    <t>VPL-FX500L</t>
  </si>
  <si>
    <t>Hỏng bóng hình, Hỏng LCD</t>
  </si>
  <si>
    <t>Máy phát điện diesel Generating set; model: LG413C ; Serial: 1110019</t>
  </si>
  <si>
    <t>model: LG413C ; Serial: 1110019</t>
  </si>
  <si>
    <t>Hỏng không thể sửa chữa (hỏng nguồn, bo mạch)</t>
  </si>
  <si>
    <t>Trạm phát điện dự phong</t>
  </si>
  <si>
    <t xml:space="preserve">Máy giặt công nghiệp 20kg; </t>
  </si>
  <si>
    <t>model: G-300; seri: GBC 105.</t>
  </si>
  <si>
    <t>Hỏng không thể sửa chữa (hỏng nguồn, bo mạch, bộ điều khiển ..)</t>
  </si>
  <si>
    <t>Khu giặt là KSNK</t>
  </si>
  <si>
    <t>Điều hòa LG 1 chiều 18000BTU</t>
  </si>
  <si>
    <t>LG 18000BTU</t>
  </si>
  <si>
    <t>Hỏng lốc, cục lạnh cháy bo mạch, nguồn</t>
  </si>
  <si>
    <t>Kho Hành chính</t>
  </si>
  <si>
    <t>Máy là công nghiệp; Model: HS2007; seri: CBC 101</t>
  </si>
  <si>
    <t>CMC AQUA Co. / HS-2007</t>
  </si>
  <si>
    <t>Hỏng nguồn, bộ bơm khí</t>
  </si>
  <si>
    <t>Máy tán sỏi ngoài cơ thể dẫn bằng siêu âm hoặc x-quang</t>
  </si>
  <si>
    <t>URONTECH. Co.,  Ltd. / URO-MX</t>
  </si>
  <si>
    <t>Hỏng cuộn coil và hỏng khối bóng X-Ray, vỏ bọc cuộn coil</t>
  </si>
  <si>
    <t>Hệ thống video nội soi dạ dày, đại tràng (2 dây dạ dày, 2 dây đại tràng) cho 2 hệ thống nội soi</t>
  </si>
  <si>
    <t>Pentax Corporation / EG-2790K etc.</t>
  </si>
  <si>
    <t>Japan</t>
  </si>
  <si>
    <t>Hỏng dây soi, hỏng cam, bục thân ống soi, ánh sáng mờ, Hỏng ống soi (dây điều khiển Up, Down, hỏng thân đoạn đánh số, tín hiệu ánh sáng kèm)</t>
  </si>
  <si>
    <t>Hệ thống X quang C arm phục vụ phẫu thuật (9”’ I.I. / 2 màn hình)</t>
  </si>
  <si>
    <t>Genoray Co., Ltd/ ZEN-7000</t>
  </si>
  <si>
    <t>Hỏng khối bóng phát tia</t>
  </si>
  <si>
    <t>Máy đốt điện cổ tử cung 50W</t>
  </si>
  <si>
    <t>SomeTech Inc. / TC-50</t>
  </si>
  <si>
    <t>Hỏng bo công suất không sử dụng</t>
  </si>
  <si>
    <t>Máy đo đông máu tự động</t>
  </si>
  <si>
    <t>Werfen Medical IL., Ltd / ACL 7000</t>
  </si>
  <si>
    <t>Italy</t>
  </si>
  <si>
    <t>Hỏng cáp kết nối,tay gắp cuvet sai vị trí</t>
  </si>
  <si>
    <t>Hệ thống video nội soi phế quản</t>
  </si>
  <si>
    <t>Pentax Corporation / EB-1570K</t>
  </si>
  <si>
    <t>Hỏng ống soi (dây điều khiển Up, Down, hỏng thân đoạn đánh số)</t>
  </si>
  <si>
    <t xml:space="preserve">Dây soi item 300 </t>
  </si>
  <si>
    <t>Nồi hơi ga dùng cho máy giặt (300Kg) Bao gồm thi công đường ống</t>
  </si>
  <si>
    <t>Ssangma Machinery Co.  / SMG-300</t>
  </si>
  <si>
    <t xml:space="preserve">Hỏng bộ đánh lửa, khổng bộ báo cạn nước, hỏng vỏ nồi hơi </t>
  </si>
  <si>
    <t>Máy chạy thận nhân tạo</t>
  </si>
  <si>
    <t>Nipro Medical corporation / Diamax</t>
  </si>
  <si>
    <t>Hỏng bộ nguồn, bộ PG3, PG4, PG5, Bộ Blook leak detector, hỏng van</t>
  </si>
  <si>
    <t>ok</t>
  </si>
  <si>
    <t>Máy đo chức năng hô hấp với phần mềm và máy in</t>
  </si>
  <si>
    <t>Cosmed srl / Quark CPET</t>
  </si>
  <si>
    <t>Máy hỏng phầm mềm, hỏng bàn chạy.</t>
    <phoneticPr fontId="0" type="noConversion"/>
  </si>
  <si>
    <t>Máy phân tích huyết học 18 thông số</t>
  </si>
  <si>
    <t>Beckman Coulter Inc. / Act Diff 2</t>
  </si>
  <si>
    <t>USA</t>
  </si>
  <si>
    <t>Máy lỗi bộ đo quang, FLOW CELL hỏng. Máy lỗi buồng đếm RBC không ra công thức bạch cầu,lỗi motor hút mẫu.</t>
  </si>
  <si>
    <t>Máy soi cổ tử cung có monitor</t>
  </si>
  <si>
    <t>SomeTech Inc. / Dr Camscope pro [LED]</t>
  </si>
  <si>
    <t>Lỗi camera soi dẫn đến không hiển thị ảnh</t>
  </si>
  <si>
    <t>Máy điện giải (Na, K, Clo/Ca/Li)</t>
  </si>
  <si>
    <t>SFRI SARL / ISE 6000</t>
  </si>
  <si>
    <t>France</t>
  </si>
  <si>
    <t>Hỏng điện cực Kali, Canxi, REF, Không hút được mẫu.</t>
    <phoneticPr fontId="0" type="noConversion"/>
  </si>
  <si>
    <t>Dàn Elisa</t>
  </si>
  <si>
    <t>BioTek Instrument , Inc. / EPOCH</t>
  </si>
  <si>
    <t>Áp suất kém, không hút được hóa chất đo.</t>
  </si>
  <si>
    <t>Hệ thống xếp hàng gọi bệnh nhân</t>
  </si>
  <si>
    <t>Sindoh Techno Co., Ltd / IQ-8000 etc.</t>
  </si>
  <si>
    <t>Hỏng motor, Hỏng nguồn, loạn chương trình</t>
  </si>
  <si>
    <t>Hỏng năm 2018</t>
  </si>
  <si>
    <t>Máy thở cho người lớn và trẻ em, xâm lấn và không xâm lấn, kiểm soát thể tích và áp lực, sử dụng khí trung tâm, LCD 10", &gt; 5 biểu đồ, bộ khí dung kèm xe đẩy</t>
  </si>
  <si>
    <t>Draeger Medical / Savina 300</t>
  </si>
  <si>
    <t>Germany</t>
  </si>
  <si>
    <t>Hỏng khối nguồn, Hỏng bo mạch chính</t>
  </si>
  <si>
    <t>Máy rửa ống nội soi</t>
  </si>
  <si>
    <t>Visco Medical System / Merit 9000 Delux O3</t>
  </si>
  <si>
    <t>Hỏng 01 bo vi xử lý, 01 bộ điện phân nước; Hỏng 01 bo vi xử lý, 02 bo bàn phím, 01 bộ điện phân nước</t>
  </si>
  <si>
    <t>Máy phân tích nước tiểu tự động</t>
  </si>
  <si>
    <t>Standard Diagnostics, Inc / Urometer 720</t>
  </si>
  <si>
    <t>hỏng bộ đo quang đọc kết quả</t>
  </si>
  <si>
    <t>Hệ thống nội soi tai mũi họng</t>
  </si>
  <si>
    <t>Innotech Co., Ltd Co., Ltd / INV-150</t>
  </si>
  <si>
    <t>Hỏng bộ xử lý tín hiệu, hỏng camera</t>
  </si>
  <si>
    <t>Cân trẻ sơ sinh</t>
  </si>
  <si>
    <t>Dong Sahn Jenix  / DS-B02</t>
  </si>
  <si>
    <t>Lỗi phần mềm kết quả cân không chính xác</t>
  </si>
  <si>
    <t>Máy sắc thuốc</t>
  </si>
  <si>
    <t>Habdong Precision / HD5-A160</t>
  </si>
  <si>
    <t>Hiện hòng nguồn không SD được</t>
  </si>
  <si>
    <t>Máy điện châm 6 kênh</t>
  </si>
  <si>
    <t>Hanil-TM Co., Ltd / H-306</t>
  </si>
  <si>
    <t>Hỏng bo nguồn, triết áp điều chỉnh</t>
    <phoneticPr fontId="0" type="noConversion"/>
  </si>
  <si>
    <t>Máy lắc ngang</t>
  </si>
  <si>
    <t>Vision Scientific Co., Ltd / VS-202D</t>
  </si>
  <si>
    <t>hỏng motor lắc, không lên nguồn, gãy trục ngang thăng bằng, hỏng điều khiển.</t>
    <phoneticPr fontId="0" type="noConversion"/>
  </si>
  <si>
    <t>Máy tán thuốc</t>
  </si>
  <si>
    <t>Korea Medi Co., Ltd / KF-20</t>
  </si>
  <si>
    <t>Hiện hỏng nguồn không SD được</t>
    <phoneticPr fontId="0" type="noConversion"/>
  </si>
  <si>
    <t>Máy thái thuốc</t>
  </si>
  <si>
    <t>Korea Medi Co., Ltd / KQ-103</t>
  </si>
  <si>
    <t>Monitor sản khoa</t>
  </si>
  <si>
    <t>Trismed Co., Ltd / FM-8000</t>
  </si>
  <si>
    <t>Hỏng sensor bắt cơn co tử cung</t>
  </si>
  <si>
    <t>Dao mổ điện (Radio-frequency 300W cho tử cung và cắt đốt thông thường)</t>
  </si>
  <si>
    <t>SomeTech Inc. / ST-531</t>
  </si>
  <si>
    <t>Không cho cắt đốt, hỏng bo sông suất.</t>
    <phoneticPr fontId="0" type="noConversion"/>
  </si>
  <si>
    <t>Bộ lưu điện 1KVA</t>
  </si>
  <si>
    <t>NET Co., Ltd / Smart 1000</t>
  </si>
  <si>
    <t>Lỗi không có điện áp đầu ra, không nạp được ác quy.</t>
    <phoneticPr fontId="0" type="noConversion"/>
  </si>
  <si>
    <t>Bộ lưu điện 2KVA</t>
  </si>
  <si>
    <t>NET Co., Ltd / Smart 2000</t>
  </si>
  <si>
    <t>Đèn khám bệnh treo trán, có bộ chuyển đổi nguồn</t>
  </si>
  <si>
    <t>Rudolf Riester GmbH / Ri-Clar CL, XL 24</t>
  </si>
  <si>
    <t>Hỏng bóng đèn, và dây dẫn sáng</t>
  </si>
  <si>
    <t>Bơm tiêm điện (0.1 To 1000Ml/H)</t>
  </si>
  <si>
    <t>AMPall Co., Ltd / SP-8800</t>
  </si>
  <si>
    <t>Hỏng bàn phím, hỏng bo màn hình, gãy tay giữ bơm</t>
  </si>
  <si>
    <t>Máy hút dịch áp lực thấp</t>
  </si>
  <si>
    <t>Shin Ui Industries Ind / Constant 1400</t>
  </si>
  <si>
    <t>Hỏng biến áp nguồn</t>
    <phoneticPr fontId="0" type="noConversion"/>
  </si>
  <si>
    <t>Máy truyền dịch, (từ 3-300Ml/H)</t>
  </si>
  <si>
    <t>AMPall Co., Ltd / IP-7700</t>
  </si>
  <si>
    <t>Hỏng nguồn, cảm biến</t>
  </si>
  <si>
    <t>Điện tim 12 kênh, phần mềm hỗ trợ biểu đồ</t>
  </si>
  <si>
    <t>Trismed Co.,Ltd Cardipia 800</t>
  </si>
  <si>
    <t>Hỏng đầu in nhiệt, hỏng bàn phím, hỏng bo nguồn, bo xử lý tín hiệu</t>
  </si>
  <si>
    <t>Điện tim 3/6 kênh, phần mềm hỗ trợ biểu đồ</t>
  </si>
  <si>
    <t>Trismed Co.,Ltd / Cardipia 400</t>
  </si>
  <si>
    <t>Monitor theo dõi bệnh nhân 5 thông số (ECG/Breathing Rate/ Heart Rate/ Temperature/NIBP/SpO2)</t>
  </si>
  <si>
    <t>Trismed Co.,Ltd / Vitapia 7000K</t>
  </si>
  <si>
    <t>Hỏng bo nguồn, bo huyết áp, bo xử lý</t>
  </si>
  <si>
    <t>Máy tạo oxy di động</t>
  </si>
  <si>
    <t>OXUS Co., Ltd / OXUS F501S</t>
  </si>
  <si>
    <t xml:space="preserve">Hỏng cột molecular sieve bed, hỏng van </t>
  </si>
  <si>
    <t>Cân bệnh nhân có thước đo</t>
  </si>
  <si>
    <t>Dong Sahn Jenix Co., Ltd / DS-103</t>
  </si>
  <si>
    <t xml:space="preserve">Hỏng cảm biến </t>
  </si>
  <si>
    <t>Đèn tiệt trùng cực tím di động</t>
  </si>
  <si>
    <t>HMS Human School / VK-101</t>
  </si>
  <si>
    <t>Hỏng bo điều khiển</t>
    <phoneticPr fontId="0" type="noConversion"/>
  </si>
  <si>
    <t>Tài sản chuyển từ BVĐK số I và số II sang</t>
  </si>
  <si>
    <t>Máy điều trị rối loạn chức năng máu, kèm 02 bộ lọc và hệ thống RO (Máy lọc máu Gambro AK-95S) - Bộ 5 máy</t>
  </si>
  <si>
    <t>Gambro AK-95S. Model K23000</t>
  </si>
  <si>
    <t>BV1 - Dự án ODA Đức</t>
  </si>
  <si>
    <t>Hỏng nguồn, hỏng mạch chính, hỏng bơm máu</t>
  </si>
  <si>
    <t xml:space="preserve">Máy thở chức năng cao XN và không XN  Model: SaviNa </t>
  </si>
  <si>
    <t>Model: SaviNa. 16532-07, seri: AHTO 4885)</t>
  </si>
  <si>
    <t>BV 2 chuyển sang</t>
  </si>
  <si>
    <t>Hỏng nguồn, hỏng bơm khí nén</t>
  </si>
  <si>
    <t>Máy thở chức năng cao XN và không XN Model:Vela Com Prehensive</t>
  </si>
  <si>
    <t>Model:Vela Com Prehensive (BIRD- Mỹ)</t>
  </si>
  <si>
    <t>Mỹ</t>
  </si>
  <si>
    <t>Hỏng nguồn</t>
    <phoneticPr fontId="0" type="noConversion"/>
  </si>
  <si>
    <t>Tủ lạnh  MRB  2000</t>
  </si>
  <si>
    <t xml:space="preserve"> MRB 2000 (Toshiba)</t>
  </si>
  <si>
    <t>Thụy Điển</t>
  </si>
  <si>
    <t>Hỏng block. Hỏng dàn lạnh</t>
    <phoneticPr fontId="0" type="noConversion"/>
  </si>
  <si>
    <t>Khoan xương điện (hộp sọ, hàm mặt)</t>
  </si>
  <si>
    <t>Hỏng dây tay khoan</t>
  </si>
  <si>
    <t>Máy thở thông minh model HT70, Newport-Mỹ</t>
    <phoneticPr fontId="0" type="noConversion"/>
  </si>
  <si>
    <t>HT70</t>
    <phoneticPr fontId="0" type="noConversion"/>
  </si>
  <si>
    <t>BV1 - tài trợ cá nhân ông Phùng Việt Anh</t>
  </si>
  <si>
    <t>Hỏng bo bàn phim, hỏng nguồn</t>
  </si>
  <si>
    <t>Máy Scan siêu âm A-B (mắt)</t>
  </si>
  <si>
    <t>Optos - Mỹ. model OTI Scan 3000</t>
  </si>
  <si>
    <t>Hỏng ổ cứng</t>
  </si>
  <si>
    <t>Máy đo chức năng hô hấp SProperfect PC Based (mỹ), gồm: 01 máy tính xách tay, 01 cảm biến lưu lượng, 01 bộ phần mềm phân tích, 01 máy in laser đen trắng, 01 xilanh chuẩn, 01 dây áp lực, 25 kẹp mũi nhiều lần</t>
  </si>
  <si>
    <t xml:space="preserve"> SProperfect PC Based (mỹ)</t>
  </si>
  <si>
    <t>Mỹ</t>
    <phoneticPr fontId="0" type="noConversion"/>
  </si>
  <si>
    <t>BV1 - Dự án BPTNMT</t>
  </si>
  <si>
    <t>Hỏng nguồn, càm biến bật máy không lên.</t>
  </si>
  <si>
    <t>Máy sắc thuốc ST 16 (16 cửa)</t>
  </si>
  <si>
    <t>ST 16</t>
    <phoneticPr fontId="0" type="noConversion"/>
  </si>
  <si>
    <t>Việt Nam</t>
    <phoneticPr fontId="0" type="noConversion"/>
  </si>
  <si>
    <t>BV1 - Viện phí</t>
  </si>
  <si>
    <t>Hỏng kháng, hỏng mạch điều khiển</t>
  </si>
  <si>
    <t>Dao mổ điện ELECTROSURGERY, model: LTTD350-2K1/3</t>
  </si>
  <si>
    <t>model: LTTD350-2K1/3</t>
  </si>
  <si>
    <t>BV1 - NSNN</t>
  </si>
  <si>
    <t>Hỏng bo công suất, chết nguồn</t>
  </si>
  <si>
    <t>Máy tạo oxy</t>
  </si>
  <si>
    <t>BV1 - Dự án PCSR-EC</t>
  </si>
  <si>
    <t>Hỏng cột hạt zelorit</t>
  </si>
  <si>
    <t>Máy theo dõi bệnh nhân Drager (SN: 5515834270 - Mỹ)</t>
  </si>
  <si>
    <t>Drager .SN: 5515834270 - Mỹ</t>
  </si>
  <si>
    <t>Hỏng nguồn</t>
  </si>
  <si>
    <t>Máy phun khử khuẩn</t>
  </si>
  <si>
    <t>BV1 - Sở Y tế cấp chống dịch</t>
  </si>
  <si>
    <t>Hỏng động cơ</t>
  </si>
  <si>
    <t>Dao mổ điện Elektrotom 621</t>
  </si>
  <si>
    <t xml:space="preserve"> Elektrotom 621</t>
  </si>
  <si>
    <t>BV1 - Dự án dân số PHF</t>
  </si>
  <si>
    <t>Hỏng bo công suất</t>
  </si>
  <si>
    <t>Phương tiện đi lại nhận từ viện BVĐK số II (công cụ dụng cụ)</t>
  </si>
  <si>
    <t>Xe máy Wazelet; biển đăng ký 24B1-0833; số khung 7A141319; dung tích 108</t>
  </si>
  <si>
    <t>Chiếc</t>
  </si>
  <si>
    <t>BV 2 (CCDC)</t>
  </si>
  <si>
    <t xml:space="preserve">Hiện tại hỏng không thể sử dụng để đi lại </t>
  </si>
  <si>
    <t>(Ký, họ tên và đóng dấu)</t>
  </si>
  <si>
    <t>Tài sản bị mất từ năm 2012 tại BVĐK số I</t>
  </si>
  <si>
    <t>II.2</t>
  </si>
  <si>
    <t>II.1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</si>
</sst>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quot;₩&quot;#,##0"/>
    <numFmt numFmtId="166" formatCode="_(* #,##0.0_);_(* \(#,##0.0\);_(* &quot;-&quot;??_);_(@_)"/>
  </numFmts>
  <fonts count="11">
    <font>
      <sz val="11"/>
      <color theme="1"/>
      <name val="Calibri"/>
      <family val="2"/>
      <scheme val="minor"/>
    </font>
    <font>
      <sz val="11"/>
      <color theme="1"/>
      <name val="Calibri"/>
      <family val="2"/>
      <scheme val="minor"/>
    </font>
    <font>
      <sz val="11"/>
      <name val="Times New Roman"/>
      <family val="1"/>
    </font>
    <font>
      <b/>
      <sz val="14"/>
      <name val="Times New Roman"/>
      <family val="1"/>
    </font>
    <font>
      <b/>
      <sz val="10"/>
      <name val="Times New Roman"/>
      <family val="1"/>
    </font>
    <font>
      <b/>
      <sz val="11"/>
      <name val="Times New Roman"/>
      <family val="1"/>
    </font>
    <font>
      <sz val="10"/>
      <name val="Times New Roman"/>
      <family val="1"/>
    </font>
    <font>
      <sz val="10"/>
      <name val="Arial"/>
      <family val="2"/>
    </font>
    <font>
      <sz val="11"/>
      <color indexed="8"/>
      <name val="Calibri"/>
      <family val="2"/>
      <charset val="163"/>
    </font>
    <font>
      <sz val="11"/>
      <color indexed="8"/>
      <name val="맑은 고딕"/>
      <family val="3"/>
      <charset val="129"/>
    </font>
    <font>
      <i/>
      <sz val="12"/>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0" fontId="9" fillId="0" borderId="0">
      <alignment vertical="center"/>
    </xf>
  </cellStyleXfs>
  <cellXfs count="68">
    <xf numFmtId="0" fontId="0" fillId="0" borderId="0" xfId="0"/>
    <xf numFmtId="0" fontId="2" fillId="0" borderId="0" xfId="0" applyFont="1" applyFill="1"/>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horizontal="left"/>
    </xf>
    <xf numFmtId="0" fontId="6" fillId="0" borderId="0" xfId="0" applyFont="1" applyFill="1" applyAlignment="1">
      <alignment vertical="center"/>
    </xf>
    <xf numFmtId="0" fontId="4" fillId="0" borderId="6" xfId="0" applyFont="1" applyFill="1" applyBorder="1" applyAlignment="1">
      <alignment horizontal="center" vertical="center" wrapText="1"/>
    </xf>
    <xf numFmtId="0" fontId="6" fillId="0" borderId="6" xfId="0" applyFont="1" applyFill="1" applyBorder="1" applyAlignment="1">
      <alignment horizontal="center"/>
    </xf>
    <xf numFmtId="0" fontId="6" fillId="0" borderId="6" xfId="0" applyFont="1" applyFill="1" applyBorder="1" applyAlignment="1">
      <alignment horizontal="center" wrapText="1"/>
    </xf>
    <xf numFmtId="0" fontId="6" fillId="0" borderId="6" xfId="0" applyFont="1" applyFill="1" applyBorder="1" applyAlignment="1">
      <alignment horizontal="left" wrapText="1"/>
    </xf>
    <xf numFmtId="0" fontId="6" fillId="0" borderId="0" xfId="0" applyFont="1" applyFill="1" applyAlignment="1">
      <alignment horizontal="center"/>
    </xf>
    <xf numFmtId="0" fontId="6"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3" fontId="4" fillId="0" borderId="6" xfId="2" applyNumberFormat="1" applyFont="1" applyFill="1" applyBorder="1" applyAlignment="1">
      <alignment horizontal="center" vertical="center" wrapText="1"/>
    </xf>
    <xf numFmtId="164" fontId="4" fillId="0" borderId="2" xfId="0" applyNumberFormat="1" applyFont="1" applyFill="1" applyBorder="1" applyAlignment="1">
      <alignment vertical="center" wrapText="1"/>
    </xf>
    <xf numFmtId="164" fontId="6" fillId="0" borderId="2" xfId="0" applyNumberFormat="1" applyFont="1" applyFill="1" applyBorder="1" applyAlignment="1">
      <alignment horizontal="center" vertical="center" wrapText="1"/>
    </xf>
    <xf numFmtId="0" fontId="6" fillId="0" borderId="0" xfId="0" applyFont="1" applyFill="1"/>
    <xf numFmtId="0" fontId="6"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3" fontId="6" fillId="0" borderId="6" xfId="2" applyNumberFormat="1" applyFont="1" applyFill="1" applyBorder="1" applyAlignment="1">
      <alignment vertical="center" wrapText="1"/>
    </xf>
    <xf numFmtId="0" fontId="6" fillId="0" borderId="6" xfId="0" applyFont="1" applyFill="1" applyBorder="1" applyAlignment="1">
      <alignment horizontal="left" vertical="center" wrapText="1"/>
    </xf>
    <xf numFmtId="164" fontId="6" fillId="0" borderId="6" xfId="1" applyNumberFormat="1" applyFont="1" applyFill="1" applyBorder="1" applyAlignment="1">
      <alignment horizontal="center" vertical="center" wrapText="1"/>
    </xf>
    <xf numFmtId="164" fontId="4" fillId="0" borderId="6" xfId="4" applyNumberFormat="1" applyFont="1" applyFill="1" applyBorder="1" applyAlignment="1">
      <alignment horizontal="left" vertical="center" wrapText="1"/>
    </xf>
    <xf numFmtId="164" fontId="6" fillId="0" borderId="6" xfId="0" applyNumberFormat="1" applyFont="1" applyFill="1" applyBorder="1" applyAlignment="1">
      <alignment horizontal="left" vertical="center" wrapText="1"/>
    </xf>
    <xf numFmtId="164" fontId="4" fillId="0" borderId="6" xfId="0" applyNumberFormat="1" applyFont="1" applyFill="1" applyBorder="1" applyAlignment="1">
      <alignment horizontal="right" vertical="center" wrapText="1"/>
    </xf>
    <xf numFmtId="3" fontId="4" fillId="0" borderId="6" xfId="0" applyNumberFormat="1" applyFont="1" applyFill="1" applyBorder="1" applyAlignment="1">
      <alignment vertical="center" wrapText="1"/>
    </xf>
    <xf numFmtId="0" fontId="4" fillId="0" borderId="6" xfId="3" applyFont="1" applyFill="1" applyBorder="1" applyAlignment="1">
      <alignment horizontal="center" vertical="center" wrapText="1"/>
    </xf>
    <xf numFmtId="0" fontId="4" fillId="0" borderId="6" xfId="2" applyFont="1" applyFill="1" applyBorder="1" applyAlignment="1">
      <alignment horizontal="center" vertical="center" wrapText="1"/>
    </xf>
    <xf numFmtId="1" fontId="4" fillId="0" borderId="6" xfId="2" applyNumberFormat="1" applyFont="1" applyFill="1" applyBorder="1" applyAlignment="1">
      <alignment horizontal="center" vertical="center" wrapText="1"/>
    </xf>
    <xf numFmtId="3" fontId="4" fillId="0" borderId="6" xfId="2" applyNumberFormat="1" applyFont="1" applyFill="1" applyBorder="1" applyAlignment="1">
      <alignment vertical="center" wrapText="1"/>
    </xf>
    <xf numFmtId="164" fontId="4" fillId="0" borderId="6" xfId="0" applyNumberFormat="1" applyFont="1" applyFill="1" applyBorder="1" applyAlignment="1">
      <alignment vertical="center" wrapText="1"/>
    </xf>
    <xf numFmtId="0" fontId="4" fillId="0" borderId="6" xfId="0" applyFont="1" applyFill="1" applyBorder="1" applyAlignment="1">
      <alignment vertical="center" wrapText="1"/>
    </xf>
    <xf numFmtId="164" fontId="4" fillId="0" borderId="6" xfId="1" applyNumberFormat="1" applyFont="1" applyFill="1" applyBorder="1" applyAlignment="1">
      <alignment horizontal="center" vertical="center" wrapText="1"/>
    </xf>
    <xf numFmtId="0" fontId="4" fillId="0" borderId="0" xfId="0" applyFont="1" applyFill="1" applyAlignment="1"/>
    <xf numFmtId="165" fontId="6" fillId="0" borderId="6" xfId="0" applyNumberFormat="1" applyFont="1" applyFill="1" applyBorder="1" applyAlignment="1">
      <alignment horizontal="left" vertical="center" wrapText="1"/>
    </xf>
    <xf numFmtId="0" fontId="6" fillId="0" borderId="6" xfId="3" applyFont="1" applyFill="1" applyBorder="1" applyAlignment="1">
      <alignment horizontal="center" vertical="center" wrapText="1"/>
    </xf>
    <xf numFmtId="0" fontId="6" fillId="0" borderId="6" xfId="2" applyFont="1" applyFill="1" applyBorder="1" applyAlignment="1">
      <alignment horizontal="center" vertical="center" wrapText="1"/>
    </xf>
    <xf numFmtId="3" fontId="6" fillId="0" borderId="6" xfId="2" applyNumberFormat="1" applyFont="1" applyFill="1" applyBorder="1" applyAlignment="1">
      <alignment horizontal="center" vertical="center" wrapText="1"/>
    </xf>
    <xf numFmtId="164" fontId="6" fillId="0" borderId="6" xfId="0" applyNumberFormat="1"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Alignment="1"/>
    <xf numFmtId="0" fontId="5" fillId="0" borderId="0" xfId="0" applyFont="1" applyFill="1" applyAlignment="1">
      <alignment horizontal="center"/>
    </xf>
    <xf numFmtId="0" fontId="6" fillId="0" borderId="6" xfId="3" applyFont="1" applyFill="1" applyBorder="1" applyAlignment="1">
      <alignment vertical="center" wrapText="1"/>
    </xf>
    <xf numFmtId="166" fontId="6" fillId="0" borderId="6" xfId="5" applyNumberFormat="1" applyFont="1" applyFill="1" applyBorder="1" applyAlignment="1">
      <alignment horizontal="left" vertical="center" wrapText="1"/>
    </xf>
    <xf numFmtId="0" fontId="6" fillId="0" borderId="6" xfId="6" applyFont="1" applyFill="1" applyBorder="1" applyAlignment="1">
      <alignment vertical="center" wrapText="1"/>
    </xf>
    <xf numFmtId="0" fontId="2" fillId="0" borderId="6" xfId="0" applyFont="1" applyFill="1" applyBorder="1" applyAlignment="1">
      <alignment horizontal="center" vertical="center" wrapText="1"/>
    </xf>
    <xf numFmtId="3" fontId="6" fillId="0" borderId="6" xfId="2" applyNumberFormat="1" applyFont="1" applyFill="1" applyBorder="1" applyAlignment="1">
      <alignment horizontal="right" vertical="center" wrapText="1"/>
    </xf>
    <xf numFmtId="3" fontId="6" fillId="0" borderId="6" xfId="0" applyNumberFormat="1" applyFont="1" applyFill="1" applyBorder="1" applyAlignment="1">
      <alignment vertical="center" wrapText="1"/>
    </xf>
    <xf numFmtId="1" fontId="6" fillId="0" borderId="6" xfId="2" applyNumberFormat="1" applyFont="1" applyFill="1" applyBorder="1" applyAlignment="1">
      <alignment horizontal="center" vertical="center" wrapText="1"/>
    </xf>
    <xf numFmtId="164" fontId="6" fillId="0" borderId="6" xfId="1" applyNumberFormat="1" applyFont="1" applyFill="1" applyBorder="1" applyAlignment="1">
      <alignment horizontal="right" vertical="center" wrapText="1"/>
    </xf>
    <xf numFmtId="0" fontId="6" fillId="0" borderId="0" xfId="0" applyFont="1" applyFill="1" applyAlignment="1">
      <alignment vertical="center" wrapText="1"/>
    </xf>
    <xf numFmtId="0" fontId="3" fillId="0" borderId="0" xfId="0" applyFont="1" applyFill="1" applyAlignment="1">
      <alignment horizontal="center"/>
    </xf>
    <xf numFmtId="0" fontId="2" fillId="0" borderId="1" xfId="0" applyFont="1" applyFill="1" applyBorder="1" applyAlignment="1">
      <alignment horizont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0" xfId="0" applyFont="1" applyFill="1" applyAlignment="1">
      <alignment horizontal="center"/>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7">
    <cellStyle name="Comma" xfId="1" builtinId="3"/>
    <cellStyle name="Comma 2" xfId="4"/>
    <cellStyle name="Comma 2 2" xfId="5"/>
    <cellStyle name="Normal" xfId="0" builtinId="0"/>
    <cellStyle name="Normal 2" xfId="2"/>
    <cellStyle name="Normal_Dm_HopDong_TTB500_Goi1(ODA) 2" xfId="3"/>
    <cellStyle name="표준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2"/>
  <sheetViews>
    <sheetView tabSelected="1" workbookViewId="0">
      <selection activeCell="R15" sqref="R15"/>
    </sheetView>
  </sheetViews>
  <sheetFormatPr defaultColWidth="9.140625" defaultRowHeight="15"/>
  <cols>
    <col min="1" max="1" width="4" style="1" customWidth="1"/>
    <col min="2" max="2" width="27.140625" style="2" customWidth="1"/>
    <col min="3" max="3" width="13" style="1" customWidth="1"/>
    <col min="4" max="4" width="8.28515625" style="1" customWidth="1"/>
    <col min="5" max="5" width="8" style="1" customWidth="1"/>
    <col min="6" max="6" width="9.85546875" style="1" customWidth="1"/>
    <col min="7" max="7" width="6.5703125" style="3" customWidth="1"/>
    <col min="8" max="8" width="17.42578125" style="1" customWidth="1"/>
    <col min="9" max="9" width="7.140625" style="1" customWidth="1"/>
    <col min="10" max="10" width="12.7109375" style="1" hidden="1" customWidth="1"/>
    <col min="11" max="12" width="11.28515625" style="1" hidden="1" customWidth="1"/>
    <col min="13" max="13" width="13.28515625" style="1" hidden="1" customWidth="1"/>
    <col min="14" max="17" width="11.5703125" style="1" hidden="1" customWidth="1"/>
    <col min="18" max="18" width="17.140625" style="1" customWidth="1"/>
    <col min="19" max="19" width="15.7109375" style="1" customWidth="1"/>
    <col min="20" max="20" width="18.85546875" style="4" customWidth="1"/>
    <col min="21" max="22" width="6.7109375" style="1" customWidth="1"/>
    <col min="23" max="23" width="8" style="1" customWidth="1"/>
    <col min="24" max="24" width="7.7109375" style="1" customWidth="1"/>
    <col min="25" max="25" width="40.5703125" style="1" customWidth="1"/>
    <col min="26" max="16384" width="9.140625" style="1"/>
  </cols>
  <sheetData>
    <row r="2" spans="1:24" ht="18.75">
      <c r="A2" s="52" t="s">
        <v>0</v>
      </c>
      <c r="B2" s="52"/>
      <c r="C2" s="52"/>
      <c r="D2" s="52"/>
      <c r="E2" s="52"/>
      <c r="F2" s="52"/>
      <c r="G2" s="52"/>
      <c r="H2" s="52"/>
      <c r="I2" s="52"/>
      <c r="J2" s="52"/>
      <c r="K2" s="52"/>
      <c r="L2" s="52"/>
      <c r="M2" s="52"/>
      <c r="N2" s="52"/>
      <c r="O2" s="52"/>
      <c r="P2" s="52"/>
      <c r="Q2" s="52"/>
      <c r="R2" s="52"/>
      <c r="S2" s="52"/>
      <c r="T2" s="52"/>
      <c r="U2" s="52"/>
      <c r="V2" s="52"/>
      <c r="W2" s="52"/>
      <c r="X2" s="52"/>
    </row>
    <row r="3" spans="1:24">
      <c r="W3" s="53" t="s">
        <v>1</v>
      </c>
      <c r="X3" s="53"/>
    </row>
    <row r="4" spans="1:24" s="5" customFormat="1" ht="12.75">
      <c r="A4" s="54" t="s">
        <v>2</v>
      </c>
      <c r="B4" s="57" t="s">
        <v>3</v>
      </c>
      <c r="C4" s="57" t="s">
        <v>4</v>
      </c>
      <c r="D4" s="57" t="s">
        <v>5</v>
      </c>
      <c r="E4" s="57" t="s">
        <v>6</v>
      </c>
      <c r="F4" s="57" t="s">
        <v>7</v>
      </c>
      <c r="G4" s="57" t="s">
        <v>8</v>
      </c>
      <c r="H4" s="60" t="s">
        <v>9</v>
      </c>
      <c r="I4" s="61"/>
      <c r="J4" s="61"/>
      <c r="K4" s="61"/>
      <c r="L4" s="61"/>
      <c r="M4" s="61"/>
      <c r="N4" s="61"/>
      <c r="O4" s="61"/>
      <c r="P4" s="61"/>
      <c r="Q4" s="61"/>
      <c r="R4" s="61"/>
      <c r="S4" s="62"/>
      <c r="T4" s="65" t="s">
        <v>10</v>
      </c>
      <c r="U4" s="63" t="s">
        <v>11</v>
      </c>
      <c r="V4" s="63"/>
      <c r="W4" s="63" t="s">
        <v>12</v>
      </c>
      <c r="X4" s="63" t="s">
        <v>13</v>
      </c>
    </row>
    <row r="5" spans="1:24" s="5" customFormat="1" ht="12.75">
      <c r="A5" s="55"/>
      <c r="B5" s="58"/>
      <c r="C5" s="58"/>
      <c r="D5" s="58"/>
      <c r="E5" s="58"/>
      <c r="F5" s="58"/>
      <c r="G5" s="58"/>
      <c r="H5" s="60" t="s">
        <v>14</v>
      </c>
      <c r="I5" s="62"/>
      <c r="J5" s="57" t="s">
        <v>15</v>
      </c>
      <c r="K5" s="57" t="s">
        <v>16</v>
      </c>
      <c r="L5" s="57" t="s">
        <v>17</v>
      </c>
      <c r="M5" s="57" t="s">
        <v>18</v>
      </c>
      <c r="N5" s="57" t="s">
        <v>19</v>
      </c>
      <c r="O5" s="57" t="s">
        <v>20</v>
      </c>
      <c r="P5" s="57" t="s">
        <v>21</v>
      </c>
      <c r="Q5" s="57" t="s">
        <v>22</v>
      </c>
      <c r="R5" s="57" t="s">
        <v>23</v>
      </c>
      <c r="S5" s="57" t="s">
        <v>24</v>
      </c>
      <c r="T5" s="66"/>
      <c r="U5" s="63" t="s">
        <v>25</v>
      </c>
      <c r="V5" s="63" t="s">
        <v>26</v>
      </c>
      <c r="W5" s="63"/>
      <c r="X5" s="63"/>
    </row>
    <row r="6" spans="1:24" s="5" customFormat="1" ht="25.5">
      <c r="A6" s="56"/>
      <c r="B6" s="59"/>
      <c r="C6" s="59"/>
      <c r="D6" s="59"/>
      <c r="E6" s="59"/>
      <c r="F6" s="59"/>
      <c r="G6" s="59"/>
      <c r="H6" s="6" t="s">
        <v>27</v>
      </c>
      <c r="I6" s="6" t="s">
        <v>28</v>
      </c>
      <c r="J6" s="59"/>
      <c r="K6" s="59"/>
      <c r="L6" s="59"/>
      <c r="M6" s="59"/>
      <c r="N6" s="59"/>
      <c r="O6" s="59"/>
      <c r="P6" s="59"/>
      <c r="Q6" s="59"/>
      <c r="R6" s="59"/>
      <c r="S6" s="59"/>
      <c r="T6" s="67"/>
      <c r="U6" s="63"/>
      <c r="V6" s="63"/>
      <c r="W6" s="63"/>
      <c r="X6" s="63"/>
    </row>
    <row r="7" spans="1:24" s="10" customFormat="1" ht="12.75">
      <c r="A7" s="7">
        <v>1</v>
      </c>
      <c r="B7" s="8">
        <v>2</v>
      </c>
      <c r="C7" s="8">
        <v>3</v>
      </c>
      <c r="D7" s="8">
        <v>4</v>
      </c>
      <c r="E7" s="8">
        <v>5</v>
      </c>
      <c r="F7" s="8">
        <v>6</v>
      </c>
      <c r="G7" s="8">
        <v>7</v>
      </c>
      <c r="H7" s="8">
        <v>8</v>
      </c>
      <c r="I7" s="8">
        <v>9</v>
      </c>
      <c r="J7" s="8"/>
      <c r="K7" s="8"/>
      <c r="L7" s="8"/>
      <c r="M7" s="8"/>
      <c r="N7" s="8"/>
      <c r="O7" s="8"/>
      <c r="P7" s="8"/>
      <c r="Q7" s="8"/>
      <c r="R7" s="8">
        <v>10</v>
      </c>
      <c r="S7" s="8">
        <v>11</v>
      </c>
      <c r="T7" s="9">
        <v>12</v>
      </c>
      <c r="U7" s="8">
        <v>13</v>
      </c>
      <c r="V7" s="8">
        <v>14</v>
      </c>
      <c r="W7" s="8">
        <v>15</v>
      </c>
      <c r="X7" s="8">
        <v>16</v>
      </c>
    </row>
    <row r="8" spans="1:24" s="17" customFormat="1" ht="12.75">
      <c r="A8" s="11"/>
      <c r="B8" s="12" t="s">
        <v>29</v>
      </c>
      <c r="C8" s="13"/>
      <c r="D8" s="13"/>
      <c r="E8" s="13"/>
      <c r="F8" s="13"/>
      <c r="G8" s="14">
        <f>G9</f>
        <v>183</v>
      </c>
      <c r="H8" s="19">
        <f>H9</f>
        <v>34435901908.01651</v>
      </c>
      <c r="I8" s="19">
        <f t="shared" ref="I8:S8" si="0">I9</f>
        <v>0</v>
      </c>
      <c r="J8" s="19">
        <f t="shared" si="0"/>
        <v>2449580200</v>
      </c>
      <c r="K8" s="19">
        <f t="shared" si="0"/>
        <v>538113750</v>
      </c>
      <c r="L8" s="19">
        <f t="shared" si="0"/>
        <v>538113750</v>
      </c>
      <c r="M8" s="19">
        <f t="shared" si="0"/>
        <v>556488750</v>
      </c>
      <c r="N8" s="19">
        <f t="shared" si="0"/>
        <v>91293750</v>
      </c>
      <c r="O8" s="19">
        <f t="shared" si="0"/>
        <v>59250000</v>
      </c>
      <c r="P8" s="19">
        <f t="shared" si="0"/>
        <v>59250000</v>
      </c>
      <c r="Q8" s="19">
        <f t="shared" si="0"/>
        <v>46950000</v>
      </c>
      <c r="R8" s="19">
        <f t="shared" si="0"/>
        <v>33061165234.016514</v>
      </c>
      <c r="S8" s="19">
        <f t="shared" si="0"/>
        <v>1374736674</v>
      </c>
      <c r="T8" s="15"/>
      <c r="U8" s="13"/>
      <c r="V8" s="13"/>
      <c r="W8" s="16"/>
      <c r="X8" s="16"/>
    </row>
    <row r="9" spans="1:24" s="17" customFormat="1" ht="25.5">
      <c r="A9" s="6"/>
      <c r="B9" s="23" t="s">
        <v>44</v>
      </c>
      <c r="C9" s="18"/>
      <c r="D9" s="18"/>
      <c r="E9" s="18"/>
      <c r="F9" s="18"/>
      <c r="G9" s="14">
        <f t="shared" ref="G9:S9" si="1">G10+G58</f>
        <v>183</v>
      </c>
      <c r="H9" s="19">
        <f t="shared" si="1"/>
        <v>34435901908.01651</v>
      </c>
      <c r="I9" s="19">
        <f t="shared" si="1"/>
        <v>0</v>
      </c>
      <c r="J9" s="19">
        <f t="shared" si="1"/>
        <v>2449580200</v>
      </c>
      <c r="K9" s="19">
        <f t="shared" si="1"/>
        <v>538113750</v>
      </c>
      <c r="L9" s="19">
        <f t="shared" si="1"/>
        <v>538113750</v>
      </c>
      <c r="M9" s="19">
        <f t="shared" si="1"/>
        <v>556488750</v>
      </c>
      <c r="N9" s="19">
        <f t="shared" si="1"/>
        <v>91293750</v>
      </c>
      <c r="O9" s="19">
        <f t="shared" si="1"/>
        <v>59250000</v>
      </c>
      <c r="P9" s="19">
        <f t="shared" si="1"/>
        <v>59250000</v>
      </c>
      <c r="Q9" s="19">
        <f t="shared" si="1"/>
        <v>46950000</v>
      </c>
      <c r="R9" s="19">
        <f t="shared" si="1"/>
        <v>33061165234.016514</v>
      </c>
      <c r="S9" s="19">
        <f t="shared" si="1"/>
        <v>1374736674</v>
      </c>
      <c r="T9" s="24"/>
      <c r="U9" s="6"/>
      <c r="V9" s="19"/>
      <c r="W9" s="18"/>
      <c r="X9" s="18"/>
    </row>
    <row r="10" spans="1:24" s="17" customFormat="1" ht="25.5">
      <c r="A10" s="6" t="s">
        <v>30</v>
      </c>
      <c r="B10" s="23" t="s">
        <v>45</v>
      </c>
      <c r="C10" s="18"/>
      <c r="D10" s="18"/>
      <c r="E10" s="18"/>
      <c r="F10" s="18"/>
      <c r="G10" s="14">
        <f>SUM(G12:G57)</f>
        <v>163</v>
      </c>
      <c r="H10" s="19">
        <f>SUM(H12:H57)</f>
        <v>28324332167.016514</v>
      </c>
      <c r="I10" s="19"/>
      <c r="J10" s="25"/>
      <c r="K10" s="25"/>
      <c r="L10" s="25"/>
      <c r="M10" s="20"/>
      <c r="N10" s="25"/>
      <c r="O10" s="25"/>
      <c r="P10" s="25"/>
      <c r="Q10" s="25"/>
      <c r="R10" s="19">
        <f>SUM(R12:R57)</f>
        <v>26959307993.016514</v>
      </c>
      <c r="S10" s="19">
        <f>SUM(S12:S57)</f>
        <v>1365024174</v>
      </c>
      <c r="T10" s="24"/>
      <c r="U10" s="6"/>
      <c r="V10" s="19"/>
      <c r="W10" s="18"/>
      <c r="X10" s="18"/>
    </row>
    <row r="11" spans="1:24" s="41" customFormat="1" ht="38.25">
      <c r="A11" s="18">
        <v>1</v>
      </c>
      <c r="B11" s="35" t="s">
        <v>37</v>
      </c>
      <c r="C11" s="36" t="s">
        <v>38</v>
      </c>
      <c r="D11" s="37" t="s">
        <v>39</v>
      </c>
      <c r="E11" s="37">
        <v>2013</v>
      </c>
      <c r="F11" s="37" t="s">
        <v>40</v>
      </c>
      <c r="G11" s="38">
        <v>1</v>
      </c>
      <c r="H11" s="20">
        <v>4760906108</v>
      </c>
      <c r="I11" s="20"/>
      <c r="J11" s="20">
        <v>546000000</v>
      </c>
      <c r="K11" s="20">
        <v>546000000</v>
      </c>
      <c r="L11" s="20">
        <v>546000000</v>
      </c>
      <c r="M11" s="20">
        <f>H11*0.5-J11-K11-L11</f>
        <v>742453054</v>
      </c>
      <c r="N11" s="20">
        <f>H11*0.125</f>
        <v>595113263.5</v>
      </c>
      <c r="O11" s="20">
        <v>476090610.80000001</v>
      </c>
      <c r="P11" s="20">
        <v>476090610.80000001</v>
      </c>
      <c r="Q11" s="20">
        <v>476090610.80000001</v>
      </c>
      <c r="R11" s="22">
        <v>4760906108</v>
      </c>
      <c r="S11" s="39">
        <f>+H11+I11-R11</f>
        <v>0</v>
      </c>
      <c r="T11" s="40" t="s">
        <v>41</v>
      </c>
      <c r="U11" s="22"/>
      <c r="V11" s="22" t="s">
        <v>35</v>
      </c>
      <c r="W11" s="18" t="s">
        <v>42</v>
      </c>
      <c r="X11" s="18"/>
    </row>
    <row r="12" spans="1:24" s="41" customFormat="1" ht="38.25">
      <c r="A12" s="18">
        <v>2</v>
      </c>
      <c r="B12" s="35" t="s">
        <v>46</v>
      </c>
      <c r="C12" s="36" t="s">
        <v>47</v>
      </c>
      <c r="D12" s="37" t="s">
        <v>48</v>
      </c>
      <c r="E12" s="37">
        <v>2013</v>
      </c>
      <c r="F12" s="37" t="s">
        <v>49</v>
      </c>
      <c r="G12" s="38">
        <v>4</v>
      </c>
      <c r="H12" s="20">
        <f>20484596*4</f>
        <v>81938384</v>
      </c>
      <c r="I12" s="20"/>
      <c r="J12" s="20"/>
      <c r="K12" s="20"/>
      <c r="L12" s="20"/>
      <c r="M12" s="20"/>
      <c r="N12" s="20"/>
      <c r="O12" s="20"/>
      <c r="P12" s="20"/>
      <c r="Q12" s="20"/>
      <c r="R12" s="20">
        <f>20484596*4</f>
        <v>81938384</v>
      </c>
      <c r="S12" s="39">
        <f t="shared" ref="S12:S48" si="2">+H12+I12-R12</f>
        <v>0</v>
      </c>
      <c r="T12" s="40" t="s">
        <v>50</v>
      </c>
      <c r="U12" s="22"/>
      <c r="V12" s="22"/>
      <c r="W12" s="18"/>
      <c r="X12" s="18"/>
    </row>
    <row r="13" spans="1:24" s="41" customFormat="1" ht="25.5">
      <c r="A13" s="18">
        <v>3</v>
      </c>
      <c r="B13" s="35" t="s">
        <v>51</v>
      </c>
      <c r="C13" s="36" t="s">
        <v>52</v>
      </c>
      <c r="D13" s="37" t="s">
        <v>48</v>
      </c>
      <c r="E13" s="37">
        <v>2013</v>
      </c>
      <c r="F13" s="37" t="s">
        <v>53</v>
      </c>
      <c r="G13" s="38">
        <v>1</v>
      </c>
      <c r="H13" s="20">
        <v>41000000</v>
      </c>
      <c r="I13" s="20"/>
      <c r="J13" s="20"/>
      <c r="K13" s="20"/>
      <c r="L13" s="20"/>
      <c r="M13" s="20"/>
      <c r="N13" s="20"/>
      <c r="O13" s="20"/>
      <c r="P13" s="20"/>
      <c r="Q13" s="20"/>
      <c r="R13" s="20">
        <v>41000000</v>
      </c>
      <c r="S13" s="39">
        <f t="shared" si="2"/>
        <v>0</v>
      </c>
      <c r="T13" s="40" t="s">
        <v>54</v>
      </c>
      <c r="U13" s="22"/>
      <c r="V13" s="22" t="s">
        <v>35</v>
      </c>
      <c r="W13" s="18" t="s">
        <v>55</v>
      </c>
      <c r="X13" s="18"/>
    </row>
    <row r="14" spans="1:24" s="41" customFormat="1" ht="38.25">
      <c r="A14" s="18">
        <v>4</v>
      </c>
      <c r="B14" s="35" t="s">
        <v>56</v>
      </c>
      <c r="C14" s="36" t="s">
        <v>57</v>
      </c>
      <c r="D14" s="37" t="s">
        <v>48</v>
      </c>
      <c r="E14" s="37">
        <v>2013</v>
      </c>
      <c r="F14" s="37" t="s">
        <v>49</v>
      </c>
      <c r="G14" s="38">
        <v>1</v>
      </c>
      <c r="H14" s="20">
        <v>125000000</v>
      </c>
      <c r="I14" s="20"/>
      <c r="J14" s="20"/>
      <c r="K14" s="20"/>
      <c r="L14" s="20"/>
      <c r="M14" s="20"/>
      <c r="N14" s="20"/>
      <c r="O14" s="20"/>
      <c r="P14" s="20"/>
      <c r="Q14" s="20"/>
      <c r="R14" s="20">
        <v>125000000</v>
      </c>
      <c r="S14" s="39">
        <f t="shared" si="2"/>
        <v>0</v>
      </c>
      <c r="T14" s="40" t="s">
        <v>58</v>
      </c>
      <c r="U14" s="22"/>
      <c r="V14" s="22" t="s">
        <v>35</v>
      </c>
      <c r="W14" s="18" t="s">
        <v>59</v>
      </c>
      <c r="X14" s="18"/>
    </row>
    <row r="15" spans="1:24" s="41" customFormat="1" ht="38.25">
      <c r="A15" s="18">
        <v>5</v>
      </c>
      <c r="B15" s="35" t="s">
        <v>60</v>
      </c>
      <c r="C15" s="36" t="s">
        <v>61</v>
      </c>
      <c r="D15" s="37" t="s">
        <v>48</v>
      </c>
      <c r="E15" s="37">
        <v>2013</v>
      </c>
      <c r="F15" s="37" t="s">
        <v>49</v>
      </c>
      <c r="G15" s="38">
        <v>1</v>
      </c>
      <c r="H15" s="20">
        <v>225000000</v>
      </c>
      <c r="I15" s="20"/>
      <c r="J15" s="20"/>
      <c r="K15" s="20"/>
      <c r="L15" s="20"/>
      <c r="M15" s="20"/>
      <c r="N15" s="20"/>
      <c r="O15" s="20"/>
      <c r="P15" s="20"/>
      <c r="Q15" s="20"/>
      <c r="R15" s="20">
        <v>225000000</v>
      </c>
      <c r="S15" s="39">
        <f t="shared" si="2"/>
        <v>0</v>
      </c>
      <c r="T15" s="40" t="s">
        <v>62</v>
      </c>
      <c r="U15" s="22"/>
      <c r="V15" s="22" t="s">
        <v>35</v>
      </c>
      <c r="W15" s="18" t="s">
        <v>59</v>
      </c>
      <c r="X15" s="18"/>
    </row>
    <row r="16" spans="1:24" s="41" customFormat="1" ht="51">
      <c r="A16" s="18">
        <v>6</v>
      </c>
      <c r="B16" s="35" t="s">
        <v>63</v>
      </c>
      <c r="C16" s="36" t="s">
        <v>64</v>
      </c>
      <c r="D16" s="37" t="s">
        <v>48</v>
      </c>
      <c r="E16" s="37">
        <v>2013</v>
      </c>
      <c r="F16" s="37" t="s">
        <v>49</v>
      </c>
      <c r="G16" s="38">
        <v>1</v>
      </c>
      <c r="H16" s="20">
        <v>1376264542</v>
      </c>
      <c r="I16" s="20"/>
      <c r="J16" s="20"/>
      <c r="K16" s="20"/>
      <c r="L16" s="20"/>
      <c r="M16" s="20"/>
      <c r="N16" s="20"/>
      <c r="O16" s="20"/>
      <c r="P16" s="20"/>
      <c r="Q16" s="20"/>
      <c r="R16" s="20">
        <v>1238638088</v>
      </c>
      <c r="S16" s="39">
        <f t="shared" si="2"/>
        <v>137626454</v>
      </c>
      <c r="T16" s="40" t="s">
        <v>65</v>
      </c>
      <c r="U16" s="22"/>
      <c r="V16" s="22" t="s">
        <v>35</v>
      </c>
      <c r="W16" s="18" t="s">
        <v>66</v>
      </c>
      <c r="X16" s="18"/>
    </row>
    <row r="17" spans="1:24" s="41" customFormat="1" ht="38.25">
      <c r="A17" s="18">
        <v>7</v>
      </c>
      <c r="B17" s="35" t="s">
        <v>67</v>
      </c>
      <c r="C17" s="36" t="s">
        <v>68</v>
      </c>
      <c r="D17" s="37" t="s">
        <v>48</v>
      </c>
      <c r="E17" s="37">
        <v>2013</v>
      </c>
      <c r="F17" s="37" t="s">
        <v>40</v>
      </c>
      <c r="G17" s="38">
        <v>1</v>
      </c>
      <c r="H17" s="20">
        <v>336211315</v>
      </c>
      <c r="I17" s="20"/>
      <c r="J17" s="20"/>
      <c r="K17" s="20"/>
      <c r="L17" s="20"/>
      <c r="M17" s="20"/>
      <c r="N17" s="20"/>
      <c r="O17" s="20"/>
      <c r="P17" s="20"/>
      <c r="Q17" s="20"/>
      <c r="R17" s="20">
        <v>336211315</v>
      </c>
      <c r="S17" s="39">
        <f t="shared" si="2"/>
        <v>0</v>
      </c>
      <c r="T17" s="40" t="s">
        <v>69</v>
      </c>
      <c r="U17" s="22"/>
      <c r="V17" s="22" t="s">
        <v>35</v>
      </c>
      <c r="W17" s="18" t="s">
        <v>70</v>
      </c>
      <c r="X17" s="18"/>
    </row>
    <row r="18" spans="1:24" s="41" customFormat="1" ht="38.25">
      <c r="A18" s="18">
        <v>8</v>
      </c>
      <c r="B18" s="35" t="s">
        <v>71</v>
      </c>
      <c r="C18" s="36" t="s">
        <v>72</v>
      </c>
      <c r="D18" s="37"/>
      <c r="E18" s="37">
        <v>2013</v>
      </c>
      <c r="F18" s="37" t="s">
        <v>49</v>
      </c>
      <c r="G18" s="38">
        <v>1</v>
      </c>
      <c r="H18" s="39">
        <v>19942000</v>
      </c>
      <c r="I18" s="20"/>
      <c r="J18" s="20"/>
      <c r="K18" s="20"/>
      <c r="L18" s="20"/>
      <c r="M18" s="20"/>
      <c r="N18" s="20"/>
      <c r="O18" s="20"/>
      <c r="P18" s="20"/>
      <c r="Q18" s="20"/>
      <c r="R18" s="39">
        <v>19942000</v>
      </c>
      <c r="S18" s="39">
        <f t="shared" si="2"/>
        <v>0</v>
      </c>
      <c r="T18" s="40" t="s">
        <v>73</v>
      </c>
      <c r="U18" s="22"/>
      <c r="V18" s="22" t="s">
        <v>35</v>
      </c>
      <c r="W18" s="18" t="s">
        <v>74</v>
      </c>
      <c r="X18" s="18"/>
    </row>
    <row r="19" spans="1:24" s="41" customFormat="1" ht="25.5">
      <c r="A19" s="18">
        <v>9</v>
      </c>
      <c r="B19" s="35" t="s">
        <v>75</v>
      </c>
      <c r="C19" s="36" t="s">
        <v>76</v>
      </c>
      <c r="D19" s="37" t="s">
        <v>39</v>
      </c>
      <c r="E19" s="37">
        <v>2013</v>
      </c>
      <c r="F19" s="37" t="s">
        <v>40</v>
      </c>
      <c r="G19" s="38">
        <v>1</v>
      </c>
      <c r="H19" s="20">
        <v>231869872</v>
      </c>
      <c r="I19" s="20"/>
      <c r="J19" s="20"/>
      <c r="K19" s="20"/>
      <c r="L19" s="20"/>
      <c r="M19" s="20"/>
      <c r="N19" s="20"/>
      <c r="O19" s="20"/>
      <c r="P19" s="20"/>
      <c r="Q19" s="20"/>
      <c r="R19" s="20">
        <v>231869872</v>
      </c>
      <c r="S19" s="39">
        <f t="shared" si="2"/>
        <v>0</v>
      </c>
      <c r="T19" s="40" t="s">
        <v>77</v>
      </c>
      <c r="U19" s="22"/>
      <c r="V19" s="22" t="s">
        <v>35</v>
      </c>
      <c r="W19" s="18" t="s">
        <v>70</v>
      </c>
      <c r="X19" s="18"/>
    </row>
    <row r="20" spans="1:24" s="41" customFormat="1" ht="38.25">
      <c r="A20" s="18">
        <v>10</v>
      </c>
      <c r="B20" s="35" t="s">
        <v>78</v>
      </c>
      <c r="C20" s="36" t="s">
        <v>79</v>
      </c>
      <c r="D20" s="37" t="s">
        <v>39</v>
      </c>
      <c r="E20" s="37">
        <v>2013</v>
      </c>
      <c r="F20" s="37" t="s">
        <v>40</v>
      </c>
      <c r="G20" s="38">
        <v>1</v>
      </c>
      <c r="H20" s="20">
        <v>1915697934</v>
      </c>
      <c r="I20" s="20"/>
      <c r="J20" s="20">
        <v>219700000</v>
      </c>
      <c r="K20" s="20">
        <v>219700000</v>
      </c>
      <c r="L20" s="20">
        <v>219700000</v>
      </c>
      <c r="M20" s="20">
        <v>298748967.05968899</v>
      </c>
      <c r="N20" s="20">
        <f>H20*0.125</f>
        <v>239462241.75</v>
      </c>
      <c r="O20" s="20">
        <v>191569793.41193801</v>
      </c>
      <c r="P20" s="20">
        <v>191569793.41193801</v>
      </c>
      <c r="Q20" s="20">
        <v>191569793.41193801</v>
      </c>
      <c r="R20" s="22">
        <v>1915697934</v>
      </c>
      <c r="S20" s="39">
        <f t="shared" si="2"/>
        <v>0</v>
      </c>
      <c r="T20" s="40" t="s">
        <v>80</v>
      </c>
      <c r="U20" s="22"/>
      <c r="V20" s="22" t="s">
        <v>35</v>
      </c>
      <c r="W20" s="18" t="s">
        <v>42</v>
      </c>
      <c r="X20" s="18"/>
    </row>
    <row r="21" spans="1:24" s="41" customFormat="1" ht="89.25">
      <c r="A21" s="18">
        <v>11</v>
      </c>
      <c r="B21" s="43" t="s">
        <v>81</v>
      </c>
      <c r="C21" s="36" t="s">
        <v>82</v>
      </c>
      <c r="D21" s="37" t="s">
        <v>83</v>
      </c>
      <c r="E21" s="37">
        <v>2013</v>
      </c>
      <c r="F21" s="37" t="s">
        <v>40</v>
      </c>
      <c r="G21" s="38">
        <v>1</v>
      </c>
      <c r="H21" s="20">
        <v>2040388332</v>
      </c>
      <c r="I21" s="20"/>
      <c r="J21" s="20">
        <v>234000000</v>
      </c>
      <c r="K21" s="20">
        <v>234000000</v>
      </c>
      <c r="L21" s="20">
        <v>234000000</v>
      </c>
      <c r="M21" s="20">
        <v>318194166.09907699</v>
      </c>
      <c r="N21" s="20">
        <v>255048541.52476901</v>
      </c>
      <c r="O21" s="20">
        <v>204038833.21981499</v>
      </c>
      <c r="P21" s="20">
        <v>204038833.21981499</v>
      </c>
      <c r="Q21" s="20">
        <v>204038833.21981499</v>
      </c>
      <c r="R21" s="22">
        <v>2040388332</v>
      </c>
      <c r="S21" s="39">
        <f t="shared" si="2"/>
        <v>0</v>
      </c>
      <c r="T21" s="40" t="s">
        <v>84</v>
      </c>
      <c r="U21" s="22"/>
      <c r="V21" s="22" t="s">
        <v>35</v>
      </c>
      <c r="W21" s="18" t="s">
        <v>42</v>
      </c>
      <c r="X21" s="18"/>
    </row>
    <row r="22" spans="1:24" s="41" customFormat="1" ht="38.25">
      <c r="A22" s="18">
        <v>12</v>
      </c>
      <c r="B22" s="44" t="s">
        <v>85</v>
      </c>
      <c r="C22" s="36" t="s">
        <v>86</v>
      </c>
      <c r="D22" s="37" t="s">
        <v>39</v>
      </c>
      <c r="E22" s="37">
        <v>2013</v>
      </c>
      <c r="F22" s="37" t="s">
        <v>40</v>
      </c>
      <c r="G22" s="38">
        <v>1</v>
      </c>
      <c r="H22" s="20">
        <v>680129444</v>
      </c>
      <c r="I22" s="20"/>
      <c r="J22" s="20">
        <v>78000000</v>
      </c>
      <c r="K22" s="20">
        <v>78000000</v>
      </c>
      <c r="L22" s="20">
        <v>78000000</v>
      </c>
      <c r="M22" s="20">
        <v>106064722.03302599</v>
      </c>
      <c r="N22" s="20">
        <v>85016180.508256406</v>
      </c>
      <c r="O22" s="20">
        <v>68012944.406605095</v>
      </c>
      <c r="P22" s="20">
        <v>68012944.406605095</v>
      </c>
      <c r="Q22" s="20">
        <v>68012944.406605095</v>
      </c>
      <c r="R22" s="22">
        <v>680129444</v>
      </c>
      <c r="S22" s="39">
        <f t="shared" si="2"/>
        <v>0</v>
      </c>
      <c r="T22" s="40" t="s">
        <v>87</v>
      </c>
      <c r="U22" s="22"/>
      <c r="V22" s="22" t="s">
        <v>35</v>
      </c>
      <c r="W22" s="18" t="s">
        <v>42</v>
      </c>
      <c r="X22" s="18"/>
    </row>
    <row r="23" spans="1:24" s="41" customFormat="1" ht="25.5">
      <c r="A23" s="18">
        <v>13</v>
      </c>
      <c r="B23" s="44" t="s">
        <v>88</v>
      </c>
      <c r="C23" s="36" t="s">
        <v>89</v>
      </c>
      <c r="D23" s="37" t="s">
        <v>39</v>
      </c>
      <c r="E23" s="37">
        <v>2013</v>
      </c>
      <c r="F23" s="37" t="s">
        <v>40</v>
      </c>
      <c r="G23" s="38">
        <v>1</v>
      </c>
      <c r="H23" s="20">
        <v>1133549073</v>
      </c>
      <c r="I23" s="20"/>
      <c r="J23" s="20">
        <v>130000000</v>
      </c>
      <c r="K23" s="20">
        <v>130000000</v>
      </c>
      <c r="L23" s="20">
        <v>130000000</v>
      </c>
      <c r="M23" s="20">
        <v>176774536.72170901</v>
      </c>
      <c r="N23" s="20">
        <v>141693634.18042701</v>
      </c>
      <c r="O23" s="20">
        <v>113354907.34434199</v>
      </c>
      <c r="P23" s="20">
        <v>113354907.34434199</v>
      </c>
      <c r="Q23" s="20">
        <v>113354907.34434199</v>
      </c>
      <c r="R23" s="22">
        <v>1133549073</v>
      </c>
      <c r="S23" s="39">
        <f t="shared" si="2"/>
        <v>0</v>
      </c>
      <c r="T23" s="40" t="s">
        <v>90</v>
      </c>
      <c r="U23" s="22"/>
      <c r="V23" s="22" t="s">
        <v>35</v>
      </c>
      <c r="W23" s="18" t="s">
        <v>42</v>
      </c>
      <c r="X23" s="18"/>
    </row>
    <row r="24" spans="1:24" s="41" customFormat="1" ht="38.25">
      <c r="A24" s="18">
        <v>14</v>
      </c>
      <c r="B24" s="43" t="s">
        <v>91</v>
      </c>
      <c r="C24" s="36" t="s">
        <v>92</v>
      </c>
      <c r="D24" s="37" t="s">
        <v>93</v>
      </c>
      <c r="E24" s="37">
        <v>2013</v>
      </c>
      <c r="F24" s="37" t="s">
        <v>40</v>
      </c>
      <c r="G24" s="38">
        <v>1</v>
      </c>
      <c r="H24" s="20">
        <v>566774537</v>
      </c>
      <c r="I24" s="20"/>
      <c r="J24" s="20">
        <v>65000000</v>
      </c>
      <c r="K24" s="20">
        <v>65000000</v>
      </c>
      <c r="L24" s="20">
        <v>65000000</v>
      </c>
      <c r="M24" s="20">
        <v>88387268.3608547</v>
      </c>
      <c r="N24" s="20">
        <f>H24*0.125</f>
        <v>70846817.125</v>
      </c>
      <c r="O24" s="20">
        <v>56677453.700000003</v>
      </c>
      <c r="P24" s="20">
        <v>56677453.700000003</v>
      </c>
      <c r="Q24" s="20">
        <v>56677453.700000003</v>
      </c>
      <c r="R24" s="22">
        <v>566774537</v>
      </c>
      <c r="S24" s="39">
        <f t="shared" si="2"/>
        <v>0</v>
      </c>
      <c r="T24" s="40" t="s">
        <v>94</v>
      </c>
      <c r="U24" s="22"/>
      <c r="V24" s="22" t="s">
        <v>35</v>
      </c>
      <c r="W24" s="18" t="s">
        <v>42</v>
      </c>
      <c r="X24" s="18"/>
    </row>
    <row r="25" spans="1:24" s="41" customFormat="1" ht="51">
      <c r="A25" s="18">
        <v>15</v>
      </c>
      <c r="B25" s="43" t="s">
        <v>95</v>
      </c>
      <c r="C25" s="36" t="s">
        <v>96</v>
      </c>
      <c r="D25" s="37" t="s">
        <v>83</v>
      </c>
      <c r="E25" s="37">
        <v>2013</v>
      </c>
      <c r="F25" s="37" t="s">
        <v>40</v>
      </c>
      <c r="G25" s="38">
        <v>1</v>
      </c>
      <c r="H25" s="20">
        <v>423947353</v>
      </c>
      <c r="I25" s="20"/>
      <c r="J25" s="20">
        <v>48620000</v>
      </c>
      <c r="K25" s="20">
        <v>48620000</v>
      </c>
      <c r="L25" s="20">
        <v>48620000</v>
      </c>
      <c r="M25" s="20">
        <f>H25*0.5-J25-K25-L25</f>
        <v>66113676.5</v>
      </c>
      <c r="N25" s="20">
        <f>H25*0.125</f>
        <v>52993419.125</v>
      </c>
      <c r="O25" s="20">
        <v>42394735.300000004</v>
      </c>
      <c r="P25" s="20">
        <v>42394735.300000004</v>
      </c>
      <c r="Q25" s="20">
        <v>42394735.300000004</v>
      </c>
      <c r="R25" s="22">
        <v>423947353</v>
      </c>
      <c r="S25" s="39">
        <f>+H25+I25-R25</f>
        <v>0</v>
      </c>
      <c r="T25" s="40" t="s">
        <v>97</v>
      </c>
      <c r="U25" s="22"/>
      <c r="V25" s="22" t="s">
        <v>35</v>
      </c>
      <c r="W25" s="18" t="s">
        <v>42</v>
      </c>
      <c r="X25" s="18" t="s">
        <v>98</v>
      </c>
    </row>
    <row r="26" spans="1:24" s="41" customFormat="1" ht="38.25">
      <c r="A26" s="18">
        <v>16</v>
      </c>
      <c r="B26" s="43" t="s">
        <v>99</v>
      </c>
      <c r="C26" s="36" t="s">
        <v>100</v>
      </c>
      <c r="D26" s="37" t="s">
        <v>39</v>
      </c>
      <c r="E26" s="37">
        <v>2013</v>
      </c>
      <c r="F26" s="37" t="s">
        <v>40</v>
      </c>
      <c r="G26" s="38">
        <v>1</v>
      </c>
      <c r="H26" s="20">
        <v>536525021</v>
      </c>
      <c r="I26" s="20"/>
      <c r="J26" s="20">
        <v>54600000</v>
      </c>
      <c r="K26" s="20">
        <v>54600000</v>
      </c>
      <c r="L26" s="20">
        <v>54600000</v>
      </c>
      <c r="M26" s="20">
        <f t="shared" ref="M26:M44" si="3">H26*0.5-J26-K26-L26</f>
        <v>104462510.5</v>
      </c>
      <c r="N26" s="20">
        <f t="shared" ref="N26:N44" si="4">H26*0.125</f>
        <v>67065627.625</v>
      </c>
      <c r="O26" s="20">
        <v>53652502.100000001</v>
      </c>
      <c r="P26" s="20">
        <v>53652502.100000001</v>
      </c>
      <c r="Q26" s="20">
        <v>53652502.100000001</v>
      </c>
      <c r="R26" s="22">
        <v>536525021</v>
      </c>
      <c r="S26" s="39">
        <f>+H26+I26-R26</f>
        <v>0</v>
      </c>
      <c r="T26" s="40" t="s">
        <v>101</v>
      </c>
      <c r="U26" s="22"/>
      <c r="V26" s="22" t="s">
        <v>35</v>
      </c>
      <c r="W26" s="18" t="s">
        <v>42</v>
      </c>
      <c r="X26" s="18"/>
    </row>
    <row r="27" spans="1:24" s="41" customFormat="1" ht="51">
      <c r="A27" s="18">
        <v>17</v>
      </c>
      <c r="B27" s="45" t="s">
        <v>102</v>
      </c>
      <c r="C27" s="36" t="s">
        <v>103</v>
      </c>
      <c r="D27" s="37" t="s">
        <v>83</v>
      </c>
      <c r="E27" s="37">
        <v>2013</v>
      </c>
      <c r="F27" s="37" t="s">
        <v>40</v>
      </c>
      <c r="G27" s="38">
        <v>8</v>
      </c>
      <c r="H27" s="20">
        <v>7488810936</v>
      </c>
      <c r="I27" s="20"/>
      <c r="J27" s="20">
        <v>98800000</v>
      </c>
      <c r="K27" s="20">
        <v>98800000</v>
      </c>
      <c r="L27" s="20">
        <v>98800000</v>
      </c>
      <c r="M27" s="20">
        <v>3448005468</v>
      </c>
      <c r="N27" s="20">
        <v>936101367</v>
      </c>
      <c r="O27" s="20">
        <v>93610136.700000003</v>
      </c>
      <c r="P27" s="20">
        <v>93610136.700000003</v>
      </c>
      <c r="Q27" s="20">
        <v>93610136.700000003</v>
      </c>
      <c r="R27" s="20">
        <v>7067565322</v>
      </c>
      <c r="S27" s="39">
        <f>+H27+I27-R27</f>
        <v>421245614</v>
      </c>
      <c r="T27" s="40" t="s">
        <v>104</v>
      </c>
      <c r="U27" s="22"/>
      <c r="V27" s="22" t="s">
        <v>35</v>
      </c>
      <c r="W27" s="18" t="s">
        <v>42</v>
      </c>
      <c r="X27" s="18" t="s">
        <v>105</v>
      </c>
    </row>
    <row r="28" spans="1:24" s="41" customFormat="1" ht="25.5">
      <c r="A28" s="18">
        <v>18</v>
      </c>
      <c r="B28" s="40" t="s">
        <v>106</v>
      </c>
      <c r="C28" s="36" t="s">
        <v>107</v>
      </c>
      <c r="D28" s="37" t="s">
        <v>93</v>
      </c>
      <c r="E28" s="37">
        <v>2013</v>
      </c>
      <c r="F28" s="37" t="s">
        <v>40</v>
      </c>
      <c r="G28" s="38">
        <v>1</v>
      </c>
      <c r="H28" s="20">
        <v>1156220055</v>
      </c>
      <c r="I28" s="20"/>
      <c r="J28" s="20">
        <v>132600000</v>
      </c>
      <c r="K28" s="20">
        <v>132600000</v>
      </c>
      <c r="L28" s="20">
        <v>132600000</v>
      </c>
      <c r="M28" s="20">
        <f t="shared" si="3"/>
        <v>180310027.5</v>
      </c>
      <c r="N28" s="20">
        <f t="shared" si="4"/>
        <v>144527506.875</v>
      </c>
      <c r="O28" s="20">
        <v>115622005.5</v>
      </c>
      <c r="P28" s="20">
        <v>115622005.5</v>
      </c>
      <c r="Q28" s="20">
        <v>115622005.5</v>
      </c>
      <c r="R28" s="22">
        <v>1156220055</v>
      </c>
      <c r="S28" s="39">
        <f t="shared" si="2"/>
        <v>0</v>
      </c>
      <c r="T28" s="40" t="s">
        <v>108</v>
      </c>
      <c r="U28" s="22"/>
      <c r="V28" s="22" t="s">
        <v>35</v>
      </c>
      <c r="W28" s="18" t="s">
        <v>42</v>
      </c>
      <c r="X28" s="18"/>
    </row>
    <row r="29" spans="1:24" s="41" customFormat="1" ht="76.5">
      <c r="A29" s="18">
        <v>19</v>
      </c>
      <c r="B29" s="43" t="s">
        <v>109</v>
      </c>
      <c r="C29" s="36" t="s">
        <v>110</v>
      </c>
      <c r="D29" s="37" t="s">
        <v>111</v>
      </c>
      <c r="E29" s="37">
        <v>2013</v>
      </c>
      <c r="F29" s="37" t="s">
        <v>40</v>
      </c>
      <c r="G29" s="38">
        <v>2</v>
      </c>
      <c r="H29" s="20">
        <v>522643186</v>
      </c>
      <c r="I29" s="20"/>
      <c r="J29" s="20">
        <v>28600000</v>
      </c>
      <c r="K29" s="20">
        <v>28600000</v>
      </c>
      <c r="L29" s="20">
        <v>28600000</v>
      </c>
      <c r="M29" s="20">
        <f t="shared" si="3"/>
        <v>175521593</v>
      </c>
      <c r="N29" s="20">
        <f t="shared" si="4"/>
        <v>65330398.25</v>
      </c>
      <c r="O29" s="20">
        <v>26132159.300000001</v>
      </c>
      <c r="P29" s="20">
        <v>26132159.300000001</v>
      </c>
      <c r="Q29" s="20">
        <v>26132159.300000001</v>
      </c>
      <c r="R29" s="22">
        <v>522643186</v>
      </c>
      <c r="S29" s="39">
        <f t="shared" si="2"/>
        <v>0</v>
      </c>
      <c r="T29" s="40" t="s">
        <v>112</v>
      </c>
      <c r="U29" s="22"/>
      <c r="V29" s="22" t="s">
        <v>35</v>
      </c>
      <c r="W29" s="18" t="s">
        <v>42</v>
      </c>
      <c r="X29" s="18"/>
    </row>
    <row r="30" spans="1:24" s="41" customFormat="1" ht="38.25">
      <c r="A30" s="18">
        <v>20</v>
      </c>
      <c r="B30" s="43" t="s">
        <v>113</v>
      </c>
      <c r="C30" s="37" t="s">
        <v>114</v>
      </c>
      <c r="D30" s="37" t="s">
        <v>39</v>
      </c>
      <c r="E30" s="37">
        <v>2013</v>
      </c>
      <c r="F30" s="37" t="s">
        <v>40</v>
      </c>
      <c r="G30" s="38">
        <v>1</v>
      </c>
      <c r="H30" s="20">
        <v>340064722</v>
      </c>
      <c r="I30" s="20"/>
      <c r="J30" s="20">
        <v>39000000</v>
      </c>
      <c r="K30" s="20">
        <v>39000000</v>
      </c>
      <c r="L30" s="20">
        <v>39000000</v>
      </c>
      <c r="M30" s="20">
        <f t="shared" si="3"/>
        <v>53032361</v>
      </c>
      <c r="N30" s="20">
        <f t="shared" si="4"/>
        <v>42508090.25</v>
      </c>
      <c r="O30" s="20">
        <v>34006472.200000003</v>
      </c>
      <c r="P30" s="20">
        <v>34006472.200000003</v>
      </c>
      <c r="Q30" s="20">
        <v>34006472.200000003</v>
      </c>
      <c r="R30" s="22">
        <v>340064722</v>
      </c>
      <c r="S30" s="39">
        <f t="shared" si="2"/>
        <v>0</v>
      </c>
      <c r="T30" s="40" t="s">
        <v>115</v>
      </c>
      <c r="U30" s="22"/>
      <c r="V30" s="22" t="s">
        <v>35</v>
      </c>
      <c r="W30" s="18" t="s">
        <v>42</v>
      </c>
      <c r="X30" s="18"/>
    </row>
    <row r="31" spans="1:24" s="41" customFormat="1" ht="38.25">
      <c r="A31" s="18">
        <v>21</v>
      </c>
      <c r="B31" s="43" t="s">
        <v>116</v>
      </c>
      <c r="C31" s="36" t="s">
        <v>117</v>
      </c>
      <c r="D31" s="37" t="s">
        <v>118</v>
      </c>
      <c r="E31" s="37">
        <v>2013</v>
      </c>
      <c r="F31" s="37" t="s">
        <v>40</v>
      </c>
      <c r="G31" s="38">
        <v>1</v>
      </c>
      <c r="H31" s="20">
        <v>366952727</v>
      </c>
      <c r="I31" s="20"/>
      <c r="J31" s="20">
        <v>44200000</v>
      </c>
      <c r="K31" s="20">
        <v>44200000</v>
      </c>
      <c r="L31" s="20">
        <v>44200000</v>
      </c>
      <c r="M31" s="20">
        <f t="shared" si="3"/>
        <v>50876363.5</v>
      </c>
      <c r="N31" s="20">
        <f t="shared" si="4"/>
        <v>45869090.875</v>
      </c>
      <c r="O31" s="20">
        <v>36695272.700000003</v>
      </c>
      <c r="P31" s="20">
        <v>36695272.700000003</v>
      </c>
      <c r="Q31" s="20">
        <v>36695272.700000003</v>
      </c>
      <c r="R31" s="22">
        <v>366952727</v>
      </c>
      <c r="S31" s="39">
        <f t="shared" si="2"/>
        <v>0</v>
      </c>
      <c r="T31" s="40" t="s">
        <v>119</v>
      </c>
      <c r="U31" s="22"/>
      <c r="V31" s="22" t="s">
        <v>35</v>
      </c>
      <c r="W31" s="18" t="s">
        <v>42</v>
      </c>
      <c r="X31" s="18"/>
    </row>
    <row r="32" spans="1:24" s="41" customFormat="1" ht="38.25">
      <c r="A32" s="18">
        <v>22</v>
      </c>
      <c r="B32" s="43" t="s">
        <v>120</v>
      </c>
      <c r="C32" s="36" t="s">
        <v>121</v>
      </c>
      <c r="D32" s="37" t="s">
        <v>111</v>
      </c>
      <c r="E32" s="37">
        <v>2013</v>
      </c>
      <c r="F32" s="37" t="s">
        <v>40</v>
      </c>
      <c r="G32" s="38">
        <v>1</v>
      </c>
      <c r="H32" s="20">
        <v>366952727</v>
      </c>
      <c r="I32" s="20"/>
      <c r="J32" s="20">
        <v>44200000</v>
      </c>
      <c r="K32" s="20">
        <v>44200000</v>
      </c>
      <c r="L32" s="20">
        <v>44200000</v>
      </c>
      <c r="M32" s="20">
        <f t="shared" si="3"/>
        <v>50876363.5</v>
      </c>
      <c r="N32" s="20">
        <f t="shared" si="4"/>
        <v>45869090.875</v>
      </c>
      <c r="O32" s="20">
        <v>36695272.700000003</v>
      </c>
      <c r="P32" s="20">
        <v>36695272.700000003</v>
      </c>
      <c r="Q32" s="20">
        <v>36695272.700000003</v>
      </c>
      <c r="R32" s="22">
        <v>366952727</v>
      </c>
      <c r="S32" s="39">
        <f t="shared" si="2"/>
        <v>0</v>
      </c>
      <c r="T32" s="40" t="s">
        <v>122</v>
      </c>
      <c r="U32" s="22"/>
      <c r="V32" s="22" t="s">
        <v>35</v>
      </c>
      <c r="W32" s="18" t="s">
        <v>42</v>
      </c>
      <c r="X32" s="18"/>
    </row>
    <row r="33" spans="1:24" s="41" customFormat="1" ht="51">
      <c r="A33" s="18">
        <v>23</v>
      </c>
      <c r="B33" s="43" t="s">
        <v>123</v>
      </c>
      <c r="C33" s="36" t="s">
        <v>124</v>
      </c>
      <c r="D33" s="37" t="s">
        <v>39</v>
      </c>
      <c r="E33" s="37">
        <v>2013</v>
      </c>
      <c r="F33" s="37" t="s">
        <v>40</v>
      </c>
      <c r="G33" s="38">
        <v>1</v>
      </c>
      <c r="H33" s="20">
        <v>137122567</v>
      </c>
      <c r="I33" s="20"/>
      <c r="J33" s="20">
        <v>15007200</v>
      </c>
      <c r="K33" s="20">
        <v>15007200</v>
      </c>
      <c r="L33" s="20">
        <v>15007200</v>
      </c>
      <c r="M33" s="20">
        <f t="shared" si="3"/>
        <v>23539683.5</v>
      </c>
      <c r="N33" s="20">
        <f t="shared" si="4"/>
        <v>17140320.875</v>
      </c>
      <c r="O33" s="20">
        <v>13712256.700000001</v>
      </c>
      <c r="P33" s="20"/>
      <c r="Q33" s="20"/>
      <c r="R33" s="22">
        <v>85701604</v>
      </c>
      <c r="S33" s="39">
        <f t="shared" si="2"/>
        <v>51420963</v>
      </c>
      <c r="T33" s="40" t="s">
        <v>125</v>
      </c>
      <c r="U33" s="22"/>
      <c r="V33" s="22" t="s">
        <v>35</v>
      </c>
      <c r="W33" s="18" t="s">
        <v>42</v>
      </c>
      <c r="X33" s="18" t="s">
        <v>126</v>
      </c>
    </row>
    <row r="34" spans="1:24" s="41" customFormat="1" ht="63.75">
      <c r="A34" s="18">
        <v>24</v>
      </c>
      <c r="B34" s="43" t="s">
        <v>127</v>
      </c>
      <c r="C34" s="36" t="s">
        <v>128</v>
      </c>
      <c r="D34" s="37" t="s">
        <v>129</v>
      </c>
      <c r="E34" s="37">
        <v>2013</v>
      </c>
      <c r="F34" s="37" t="s">
        <v>40</v>
      </c>
      <c r="G34" s="38">
        <v>1</v>
      </c>
      <c r="H34" s="20">
        <v>430748648</v>
      </c>
      <c r="I34" s="20"/>
      <c r="J34" s="20">
        <v>49400000</v>
      </c>
      <c r="K34" s="20">
        <v>49400000</v>
      </c>
      <c r="L34" s="20">
        <v>49400000</v>
      </c>
      <c r="M34" s="20">
        <f t="shared" si="3"/>
        <v>67174324</v>
      </c>
      <c r="N34" s="20">
        <f t="shared" si="4"/>
        <v>53843581</v>
      </c>
      <c r="O34" s="20">
        <v>43074864.800000004</v>
      </c>
      <c r="P34" s="20">
        <v>43074864.800000004</v>
      </c>
      <c r="Q34" s="20">
        <v>43074864.800000004</v>
      </c>
      <c r="R34" s="22">
        <v>430748648</v>
      </c>
      <c r="S34" s="39">
        <f t="shared" si="2"/>
        <v>0</v>
      </c>
      <c r="T34" s="40" t="s">
        <v>130</v>
      </c>
      <c r="U34" s="22"/>
      <c r="V34" s="22" t="s">
        <v>35</v>
      </c>
      <c r="W34" s="18" t="s">
        <v>42</v>
      </c>
      <c r="X34" s="18"/>
    </row>
    <row r="35" spans="1:24" s="41" customFormat="1" ht="63.75">
      <c r="A35" s="18">
        <v>25</v>
      </c>
      <c r="B35" s="43" t="s">
        <v>131</v>
      </c>
      <c r="C35" s="36" t="s">
        <v>132</v>
      </c>
      <c r="D35" s="37" t="s">
        <v>39</v>
      </c>
      <c r="E35" s="37">
        <v>2013</v>
      </c>
      <c r="F35" s="37" t="s">
        <v>40</v>
      </c>
      <c r="G35" s="38">
        <v>2</v>
      </c>
      <c r="H35" s="20">
        <v>226709814</v>
      </c>
      <c r="I35" s="20"/>
      <c r="J35" s="20">
        <v>13000000</v>
      </c>
      <c r="K35" s="20">
        <v>13000000</v>
      </c>
      <c r="L35" s="20">
        <v>13000000</v>
      </c>
      <c r="M35" s="20">
        <v>74354907</v>
      </c>
      <c r="N35" s="20">
        <v>28338726.75</v>
      </c>
      <c r="O35" s="20">
        <v>11335490.700000001</v>
      </c>
      <c r="P35" s="20">
        <v>11335490.700000001</v>
      </c>
      <c r="Q35" s="20">
        <v>11335490.700000001</v>
      </c>
      <c r="R35" s="20">
        <v>184201724</v>
      </c>
      <c r="S35" s="39">
        <f>+H35+I35-R35</f>
        <v>42508090</v>
      </c>
      <c r="T35" s="40" t="s">
        <v>133</v>
      </c>
      <c r="U35" s="22"/>
      <c r="V35" s="22" t="s">
        <v>35</v>
      </c>
      <c r="W35" s="18" t="s">
        <v>42</v>
      </c>
      <c r="X35" s="18"/>
    </row>
    <row r="36" spans="1:24" s="41" customFormat="1" ht="51">
      <c r="A36" s="18">
        <v>26</v>
      </c>
      <c r="B36" s="45" t="s">
        <v>134</v>
      </c>
      <c r="C36" s="36" t="s">
        <v>135</v>
      </c>
      <c r="D36" s="37" t="s">
        <v>83</v>
      </c>
      <c r="E36" s="37">
        <v>2013</v>
      </c>
      <c r="F36" s="37" t="s">
        <v>40</v>
      </c>
      <c r="G36" s="38">
        <v>1</v>
      </c>
      <c r="H36" s="20">
        <v>190052067</v>
      </c>
      <c r="I36" s="20"/>
      <c r="J36" s="20">
        <v>20800000</v>
      </c>
      <c r="K36" s="20">
        <v>20800000</v>
      </c>
      <c r="L36" s="20">
        <v>20800000</v>
      </c>
      <c r="M36" s="20">
        <f t="shared" si="3"/>
        <v>32626033.5</v>
      </c>
      <c r="N36" s="20">
        <f t="shared" si="4"/>
        <v>23756508.375</v>
      </c>
      <c r="O36" s="20">
        <v>19005206.699999999</v>
      </c>
      <c r="P36" s="20">
        <v>19005206.699999999</v>
      </c>
      <c r="Q36" s="20">
        <v>19005206.699999999</v>
      </c>
      <c r="R36" s="22">
        <v>190052067</v>
      </c>
      <c r="S36" s="39">
        <f t="shared" si="2"/>
        <v>0</v>
      </c>
      <c r="T36" s="40" t="s">
        <v>136</v>
      </c>
      <c r="U36" s="22"/>
      <c r="V36" s="22" t="s">
        <v>35</v>
      </c>
      <c r="W36" s="18" t="s">
        <v>42</v>
      </c>
      <c r="X36" s="18"/>
    </row>
    <row r="37" spans="1:24" s="41" customFormat="1" ht="38.25">
      <c r="A37" s="18">
        <v>27</v>
      </c>
      <c r="B37" s="35" t="s">
        <v>137</v>
      </c>
      <c r="C37" s="36" t="s">
        <v>138</v>
      </c>
      <c r="D37" s="37" t="s">
        <v>39</v>
      </c>
      <c r="E37" s="37">
        <v>2013</v>
      </c>
      <c r="F37" s="37" t="s">
        <v>40</v>
      </c>
      <c r="G37" s="38">
        <v>1</v>
      </c>
      <c r="H37" s="20">
        <v>88416828</v>
      </c>
      <c r="I37" s="20"/>
      <c r="J37" s="20">
        <v>10140000</v>
      </c>
      <c r="K37" s="20">
        <v>10140000</v>
      </c>
      <c r="L37" s="20">
        <v>10140000</v>
      </c>
      <c r="M37" s="20">
        <f>H37*0.5-J37-K37-L37</f>
        <v>13788414</v>
      </c>
      <c r="N37" s="20">
        <f t="shared" si="4"/>
        <v>11052103.5</v>
      </c>
      <c r="O37" s="20">
        <v>8841682.8000000007</v>
      </c>
      <c r="P37" s="20">
        <v>8841682.8000000007</v>
      </c>
      <c r="Q37" s="20">
        <v>8841682.8000000007</v>
      </c>
      <c r="R37" s="22">
        <v>88416828</v>
      </c>
      <c r="S37" s="39">
        <f t="shared" si="2"/>
        <v>0</v>
      </c>
      <c r="T37" s="40" t="s">
        <v>139</v>
      </c>
      <c r="U37" s="22"/>
      <c r="V37" s="22" t="s">
        <v>35</v>
      </c>
      <c r="W37" s="18" t="s">
        <v>42</v>
      </c>
      <c r="X37" s="18"/>
    </row>
    <row r="38" spans="1:24" s="41" customFormat="1" ht="25.5">
      <c r="A38" s="18">
        <v>28</v>
      </c>
      <c r="B38" s="43" t="s">
        <v>140</v>
      </c>
      <c r="C38" s="36" t="s">
        <v>141</v>
      </c>
      <c r="D38" s="37" t="s">
        <v>39</v>
      </c>
      <c r="E38" s="37">
        <v>2013</v>
      </c>
      <c r="F38" s="37" t="s">
        <v>40</v>
      </c>
      <c r="G38" s="38">
        <v>1</v>
      </c>
      <c r="H38" s="20">
        <v>22255605</v>
      </c>
      <c r="I38" s="20"/>
      <c r="J38" s="20">
        <v>2028000</v>
      </c>
      <c r="K38" s="20">
        <v>2028000</v>
      </c>
      <c r="L38" s="20">
        <v>2028000</v>
      </c>
      <c r="M38" s="20">
        <f t="shared" si="3"/>
        <v>5043802.5</v>
      </c>
      <c r="N38" s="20">
        <f t="shared" si="4"/>
        <v>2781950.625</v>
      </c>
      <c r="O38" s="20">
        <v>2225560.5</v>
      </c>
      <c r="P38" s="20">
        <v>2225560.5</v>
      </c>
      <c r="Q38" s="20">
        <v>2225560.5</v>
      </c>
      <c r="R38" s="22">
        <v>22255605</v>
      </c>
      <c r="S38" s="39">
        <f t="shared" si="2"/>
        <v>0</v>
      </c>
      <c r="T38" s="40" t="s">
        <v>142</v>
      </c>
      <c r="U38" s="22"/>
      <c r="V38" s="22" t="s">
        <v>35</v>
      </c>
      <c r="W38" s="18" t="s">
        <v>42</v>
      </c>
      <c r="X38" s="18"/>
    </row>
    <row r="39" spans="1:24" s="41" customFormat="1" ht="38.25">
      <c r="A39" s="18">
        <v>29</v>
      </c>
      <c r="B39" s="43" t="s">
        <v>143</v>
      </c>
      <c r="C39" s="36" t="s">
        <v>144</v>
      </c>
      <c r="D39" s="37" t="s">
        <v>39</v>
      </c>
      <c r="E39" s="37">
        <v>2013</v>
      </c>
      <c r="F39" s="37" t="s">
        <v>40</v>
      </c>
      <c r="G39" s="38">
        <v>1</v>
      </c>
      <c r="H39" s="20">
        <v>46325191</v>
      </c>
      <c r="I39" s="20"/>
      <c r="J39" s="20">
        <v>5070000</v>
      </c>
      <c r="K39" s="20">
        <v>5070000</v>
      </c>
      <c r="L39" s="20">
        <v>5070000</v>
      </c>
      <c r="M39" s="20">
        <f t="shared" si="3"/>
        <v>7952595.5</v>
      </c>
      <c r="N39" s="20">
        <f t="shared" si="4"/>
        <v>5790648.875</v>
      </c>
      <c r="O39" s="20">
        <v>4632519.1000000006</v>
      </c>
      <c r="P39" s="20">
        <v>4632519.1000000006</v>
      </c>
      <c r="Q39" s="20">
        <v>4632519.1000000006</v>
      </c>
      <c r="R39" s="22">
        <v>46325191</v>
      </c>
      <c r="S39" s="39">
        <f t="shared" si="2"/>
        <v>0</v>
      </c>
      <c r="T39" s="40" t="s">
        <v>145</v>
      </c>
      <c r="U39" s="22"/>
      <c r="V39" s="22" t="s">
        <v>35</v>
      </c>
      <c r="W39" s="18" t="s">
        <v>42</v>
      </c>
      <c r="X39" s="18"/>
    </row>
    <row r="40" spans="1:24" s="41" customFormat="1" ht="38.25">
      <c r="A40" s="18">
        <v>30</v>
      </c>
      <c r="B40" s="43" t="s">
        <v>146</v>
      </c>
      <c r="C40" s="36" t="s">
        <v>147</v>
      </c>
      <c r="D40" s="37" t="s">
        <v>39</v>
      </c>
      <c r="E40" s="37">
        <v>2013</v>
      </c>
      <c r="F40" s="37" t="s">
        <v>40</v>
      </c>
      <c r="G40" s="38">
        <v>4</v>
      </c>
      <c r="H40" s="20">
        <v>226709816</v>
      </c>
      <c r="I40" s="20"/>
      <c r="J40" s="20"/>
      <c r="K40" s="20"/>
      <c r="L40" s="20"/>
      <c r="M40" s="20"/>
      <c r="N40" s="20"/>
      <c r="O40" s="20"/>
      <c r="P40" s="20"/>
      <c r="Q40" s="20"/>
      <c r="R40" s="20">
        <v>141693636</v>
      </c>
      <c r="S40" s="39">
        <f>+H40+I40-R40</f>
        <v>85016180</v>
      </c>
      <c r="T40" s="46" t="s">
        <v>148</v>
      </c>
      <c r="U40" s="22"/>
      <c r="V40" s="22" t="s">
        <v>35</v>
      </c>
      <c r="W40" s="18" t="s">
        <v>42</v>
      </c>
      <c r="X40" s="18" t="s">
        <v>126</v>
      </c>
    </row>
    <row r="41" spans="1:24" s="41" customFormat="1" ht="51">
      <c r="A41" s="18">
        <v>31</v>
      </c>
      <c r="B41" s="43" t="s">
        <v>149</v>
      </c>
      <c r="C41" s="36" t="s">
        <v>150</v>
      </c>
      <c r="D41" s="37" t="s">
        <v>39</v>
      </c>
      <c r="E41" s="37">
        <v>2013</v>
      </c>
      <c r="F41" s="37" t="s">
        <v>40</v>
      </c>
      <c r="G41" s="38">
        <v>4</v>
      </c>
      <c r="H41" s="20">
        <v>166770688</v>
      </c>
      <c r="I41" s="20"/>
      <c r="J41" s="20">
        <v>4563000</v>
      </c>
      <c r="K41" s="20">
        <v>4563000</v>
      </c>
      <c r="L41" s="20">
        <v>4563000</v>
      </c>
      <c r="M41" s="20">
        <v>69696344</v>
      </c>
      <c r="N41" s="20">
        <v>20846336</v>
      </c>
      <c r="O41" s="20">
        <v>4169267.2000000002</v>
      </c>
      <c r="P41" s="20">
        <v>4169267.2000000002</v>
      </c>
      <c r="Q41" s="20">
        <v>4169267.2000000002</v>
      </c>
      <c r="R41" s="20">
        <v>166770688</v>
      </c>
      <c r="S41" s="39">
        <f t="shared" ref="S41" si="5">+H41+I41-R41</f>
        <v>0</v>
      </c>
      <c r="T41" s="40" t="s">
        <v>151</v>
      </c>
      <c r="U41" s="22"/>
      <c r="V41" s="22" t="s">
        <v>35</v>
      </c>
      <c r="W41" s="18" t="s">
        <v>42</v>
      </c>
      <c r="X41" s="18"/>
    </row>
    <row r="42" spans="1:24" s="41" customFormat="1" ht="25.5">
      <c r="A42" s="18">
        <v>32</v>
      </c>
      <c r="B42" s="43" t="s">
        <v>152</v>
      </c>
      <c r="C42" s="36" t="s">
        <v>153</v>
      </c>
      <c r="D42" s="37" t="s">
        <v>39</v>
      </c>
      <c r="E42" s="37">
        <v>2013</v>
      </c>
      <c r="F42" s="37" t="s">
        <v>40</v>
      </c>
      <c r="G42" s="38">
        <v>1</v>
      </c>
      <c r="H42" s="20">
        <v>30883461</v>
      </c>
      <c r="I42" s="20"/>
      <c r="J42" s="20">
        <v>3380000</v>
      </c>
      <c r="K42" s="20">
        <v>3380000</v>
      </c>
      <c r="L42" s="20">
        <v>3380000</v>
      </c>
      <c r="M42" s="20">
        <f t="shared" si="3"/>
        <v>5301730.5</v>
      </c>
      <c r="N42" s="20">
        <f t="shared" si="4"/>
        <v>3860432.625</v>
      </c>
      <c r="O42" s="20">
        <v>3088346.1</v>
      </c>
      <c r="P42" s="20">
        <v>3088346.1</v>
      </c>
      <c r="Q42" s="20">
        <v>3088346.1</v>
      </c>
      <c r="R42" s="22">
        <v>30883461</v>
      </c>
      <c r="S42" s="39">
        <f t="shared" si="2"/>
        <v>0</v>
      </c>
      <c r="T42" s="40" t="s">
        <v>154</v>
      </c>
      <c r="U42" s="22"/>
      <c r="V42" s="22" t="s">
        <v>35</v>
      </c>
      <c r="W42" s="18" t="s">
        <v>42</v>
      </c>
      <c r="X42" s="18"/>
    </row>
    <row r="43" spans="1:24" s="41" customFormat="1" ht="38.25">
      <c r="A43" s="18">
        <v>33</v>
      </c>
      <c r="B43" s="43" t="s">
        <v>155</v>
      </c>
      <c r="C43" s="36" t="s">
        <v>156</v>
      </c>
      <c r="D43" s="37" t="s">
        <v>39</v>
      </c>
      <c r="E43" s="37">
        <v>2013</v>
      </c>
      <c r="F43" s="37" t="s">
        <v>40</v>
      </c>
      <c r="G43" s="38">
        <v>1</v>
      </c>
      <c r="H43" s="20">
        <v>53119533</v>
      </c>
      <c r="I43" s="20"/>
      <c r="J43" s="20">
        <v>5813600</v>
      </c>
      <c r="K43" s="20">
        <v>5813600</v>
      </c>
      <c r="L43" s="20">
        <v>5813600</v>
      </c>
      <c r="M43" s="20">
        <v>9118976.4254207499</v>
      </c>
      <c r="N43" s="20">
        <v>6639944.1063551903</v>
      </c>
      <c r="O43" s="20">
        <v>5311955.2850841498</v>
      </c>
      <c r="P43" s="20">
        <v>5311955.2850841498</v>
      </c>
      <c r="Q43" s="20">
        <v>5311955.2850841498</v>
      </c>
      <c r="R43" s="22">
        <v>53119533</v>
      </c>
      <c r="S43" s="39">
        <f t="shared" si="2"/>
        <v>0</v>
      </c>
      <c r="T43" s="40" t="s">
        <v>154</v>
      </c>
      <c r="U43" s="22"/>
      <c r="V43" s="22" t="s">
        <v>35</v>
      </c>
      <c r="W43" s="18" t="s">
        <v>42</v>
      </c>
      <c r="X43" s="18"/>
    </row>
    <row r="44" spans="1:24" s="41" customFormat="1" ht="25.5">
      <c r="A44" s="18">
        <v>34</v>
      </c>
      <c r="B44" s="43" t="s">
        <v>157</v>
      </c>
      <c r="C44" s="36" t="s">
        <v>158</v>
      </c>
      <c r="D44" s="37" t="s">
        <v>39</v>
      </c>
      <c r="E44" s="37">
        <v>2013</v>
      </c>
      <c r="F44" s="37" t="s">
        <v>40</v>
      </c>
      <c r="G44" s="38">
        <v>1</v>
      </c>
      <c r="H44" s="20">
        <v>47155641</v>
      </c>
      <c r="I44" s="20"/>
      <c r="J44" s="20">
        <v>5408000</v>
      </c>
      <c r="K44" s="20">
        <v>5408000</v>
      </c>
      <c r="L44" s="20">
        <v>5408000</v>
      </c>
      <c r="M44" s="20">
        <f t="shared" si="3"/>
        <v>7353820.5</v>
      </c>
      <c r="N44" s="20">
        <f t="shared" si="4"/>
        <v>5894455.125</v>
      </c>
      <c r="O44" s="20">
        <v>4715564.1000000006</v>
      </c>
      <c r="P44" s="20">
        <v>4715564.1000000006</v>
      </c>
      <c r="Q44" s="20">
        <v>4715564.1000000006</v>
      </c>
      <c r="R44" s="22">
        <v>47155641</v>
      </c>
      <c r="S44" s="39">
        <f t="shared" si="2"/>
        <v>0</v>
      </c>
      <c r="T44" s="40" t="s">
        <v>159</v>
      </c>
      <c r="U44" s="22"/>
      <c r="V44" s="22" t="s">
        <v>35</v>
      </c>
      <c r="W44" s="18" t="s">
        <v>42</v>
      </c>
      <c r="X44" s="18"/>
    </row>
    <row r="45" spans="1:24" s="41" customFormat="1" ht="38.25">
      <c r="A45" s="18">
        <v>35</v>
      </c>
      <c r="B45" s="43" t="s">
        <v>160</v>
      </c>
      <c r="C45" s="36" t="s">
        <v>161</v>
      </c>
      <c r="D45" s="37" t="s">
        <v>39</v>
      </c>
      <c r="E45" s="37">
        <v>2013</v>
      </c>
      <c r="F45" s="37" t="s">
        <v>40</v>
      </c>
      <c r="G45" s="38">
        <v>2</v>
      </c>
      <c r="H45" s="20">
        <v>885300000</v>
      </c>
      <c r="I45" s="20"/>
      <c r="J45" s="20"/>
      <c r="K45" s="20"/>
      <c r="L45" s="20"/>
      <c r="M45" s="20"/>
      <c r="N45" s="20"/>
      <c r="O45" s="20"/>
      <c r="P45" s="20"/>
      <c r="Q45" s="20"/>
      <c r="R45" s="20">
        <v>885300000</v>
      </c>
      <c r="S45" s="39">
        <f t="shared" si="2"/>
        <v>0</v>
      </c>
      <c r="T45" s="40" t="s">
        <v>162</v>
      </c>
      <c r="U45" s="22"/>
      <c r="V45" s="22" t="s">
        <v>35</v>
      </c>
      <c r="W45" s="18" t="s">
        <v>42</v>
      </c>
      <c r="X45" s="18"/>
    </row>
    <row r="46" spans="1:24" s="41" customFormat="1" ht="38.25">
      <c r="A46" s="18">
        <v>36</v>
      </c>
      <c r="B46" s="43" t="s">
        <v>163</v>
      </c>
      <c r="C46" s="36" t="s">
        <v>164</v>
      </c>
      <c r="D46" s="37" t="s">
        <v>39</v>
      </c>
      <c r="E46" s="37">
        <v>2013</v>
      </c>
      <c r="F46" s="37" t="s">
        <v>40</v>
      </c>
      <c r="G46" s="38">
        <v>4</v>
      </c>
      <c r="H46" s="20">
        <v>79362776</v>
      </c>
      <c r="I46" s="20"/>
      <c r="J46" s="20"/>
      <c r="K46" s="20"/>
      <c r="L46" s="20"/>
      <c r="M46" s="20"/>
      <c r="N46" s="20"/>
      <c r="O46" s="20"/>
      <c r="P46" s="20"/>
      <c r="Q46" s="20"/>
      <c r="R46" s="20">
        <v>79362776</v>
      </c>
      <c r="S46" s="39">
        <f t="shared" si="2"/>
        <v>0</v>
      </c>
      <c r="T46" s="40" t="s">
        <v>165</v>
      </c>
      <c r="U46" s="22"/>
      <c r="V46" s="22" t="s">
        <v>35</v>
      </c>
      <c r="W46" s="18" t="s">
        <v>42</v>
      </c>
      <c r="X46" s="18"/>
    </row>
    <row r="47" spans="1:24" s="41" customFormat="1" ht="38.25">
      <c r="A47" s="18">
        <v>37</v>
      </c>
      <c r="B47" s="43" t="s">
        <v>166</v>
      </c>
      <c r="C47" s="36" t="s">
        <v>167</v>
      </c>
      <c r="D47" s="37" t="s">
        <v>39</v>
      </c>
      <c r="E47" s="37">
        <v>2013</v>
      </c>
      <c r="F47" s="37" t="s">
        <v>40</v>
      </c>
      <c r="G47" s="38">
        <v>5</v>
      </c>
      <c r="H47" s="20">
        <v>186006500</v>
      </c>
      <c r="I47" s="20"/>
      <c r="J47" s="20"/>
      <c r="K47" s="20"/>
      <c r="L47" s="20"/>
      <c r="M47" s="20"/>
      <c r="N47" s="20"/>
      <c r="O47" s="20"/>
      <c r="P47" s="20"/>
      <c r="Q47" s="20"/>
      <c r="R47" s="20">
        <v>186006500</v>
      </c>
      <c r="S47" s="39">
        <f t="shared" si="2"/>
        <v>0</v>
      </c>
      <c r="T47" s="40" t="s">
        <v>165</v>
      </c>
      <c r="U47" s="22"/>
      <c r="V47" s="22" t="s">
        <v>35</v>
      </c>
      <c r="W47" s="18" t="s">
        <v>42</v>
      </c>
      <c r="X47" s="18"/>
    </row>
    <row r="48" spans="1:24" s="41" customFormat="1" ht="38.25">
      <c r="A48" s="18">
        <v>38</v>
      </c>
      <c r="B48" s="43" t="s">
        <v>168</v>
      </c>
      <c r="C48" s="36" t="s">
        <v>169</v>
      </c>
      <c r="D48" s="37" t="s">
        <v>129</v>
      </c>
      <c r="E48" s="37">
        <v>2013</v>
      </c>
      <c r="F48" s="37" t="s">
        <v>40</v>
      </c>
      <c r="G48" s="38">
        <v>4</v>
      </c>
      <c r="H48" s="20">
        <v>72219784</v>
      </c>
      <c r="I48" s="20"/>
      <c r="J48" s="20"/>
      <c r="K48" s="20"/>
      <c r="L48" s="20"/>
      <c r="M48" s="20"/>
      <c r="N48" s="20"/>
      <c r="O48" s="20"/>
      <c r="P48" s="20"/>
      <c r="Q48" s="20"/>
      <c r="R48" s="20">
        <v>72219784</v>
      </c>
      <c r="S48" s="39">
        <f t="shared" si="2"/>
        <v>0</v>
      </c>
      <c r="T48" s="46" t="s">
        <v>170</v>
      </c>
      <c r="U48" s="22"/>
      <c r="V48" s="22" t="s">
        <v>35</v>
      </c>
      <c r="W48" s="18" t="s">
        <v>42</v>
      </c>
      <c r="X48" s="18"/>
    </row>
    <row r="49" spans="1:26" s="41" customFormat="1" ht="38.25">
      <c r="A49" s="18">
        <v>39</v>
      </c>
      <c r="B49" s="43" t="s">
        <v>171</v>
      </c>
      <c r="C49" s="36" t="s">
        <v>172</v>
      </c>
      <c r="D49" s="37" t="s">
        <v>83</v>
      </c>
      <c r="E49" s="37">
        <v>2013</v>
      </c>
      <c r="F49" s="37" t="s">
        <v>40</v>
      </c>
      <c r="G49" s="38">
        <v>35</v>
      </c>
      <c r="H49" s="20">
        <v>1190226520</v>
      </c>
      <c r="I49" s="20"/>
      <c r="J49" s="20">
        <v>3900000</v>
      </c>
      <c r="K49" s="20">
        <v>3900000</v>
      </c>
      <c r="L49" s="20">
        <v>3900000</v>
      </c>
      <c r="M49" s="20">
        <v>583413260</v>
      </c>
      <c r="N49" s="20">
        <v>148778315</v>
      </c>
      <c r="O49" s="20">
        <v>3400647.2</v>
      </c>
      <c r="P49" s="20">
        <v>3400647.2</v>
      </c>
      <c r="Q49" s="20">
        <v>3400647.2</v>
      </c>
      <c r="R49" s="20">
        <v>1088207104</v>
      </c>
      <c r="S49" s="39">
        <f>+H49+I49-R49</f>
        <v>102019416</v>
      </c>
      <c r="T49" s="40" t="s">
        <v>173</v>
      </c>
      <c r="U49" s="22"/>
      <c r="V49" s="22" t="s">
        <v>35</v>
      </c>
      <c r="W49" s="18" t="s">
        <v>42</v>
      </c>
      <c r="X49" s="18"/>
    </row>
    <row r="50" spans="1:26" s="41" customFormat="1" ht="38.25">
      <c r="A50" s="18">
        <v>40</v>
      </c>
      <c r="B50" s="43" t="s">
        <v>174</v>
      </c>
      <c r="C50" s="36" t="s">
        <v>175</v>
      </c>
      <c r="D50" s="37" t="s">
        <v>83</v>
      </c>
      <c r="E50" s="37">
        <v>2013</v>
      </c>
      <c r="F50" s="37" t="s">
        <v>40</v>
      </c>
      <c r="G50" s="38">
        <v>1</v>
      </c>
      <c r="H50" s="20">
        <v>10145164</v>
      </c>
      <c r="I50" s="20"/>
      <c r="J50" s="20"/>
      <c r="K50" s="20"/>
      <c r="L50" s="20"/>
      <c r="M50" s="20"/>
      <c r="N50" s="20"/>
      <c r="O50" s="20"/>
      <c r="P50" s="20"/>
      <c r="Q50" s="20"/>
      <c r="R50" s="20">
        <v>10145164</v>
      </c>
      <c r="S50" s="39">
        <f t="shared" ref="S50:S53" si="6">+H50+I50-R50</f>
        <v>0</v>
      </c>
      <c r="T50" s="40" t="s">
        <v>176</v>
      </c>
      <c r="U50" s="22"/>
      <c r="V50" s="22" t="s">
        <v>35</v>
      </c>
      <c r="W50" s="18" t="s">
        <v>42</v>
      </c>
      <c r="X50" s="18"/>
    </row>
    <row r="51" spans="1:26" s="41" customFormat="1" ht="25.5">
      <c r="A51" s="18">
        <v>41</v>
      </c>
      <c r="B51" s="43" t="s">
        <v>177</v>
      </c>
      <c r="C51" s="36" t="s">
        <v>178</v>
      </c>
      <c r="D51" s="37" t="s">
        <v>39</v>
      </c>
      <c r="E51" s="37">
        <v>2013</v>
      </c>
      <c r="F51" s="37" t="s">
        <v>40</v>
      </c>
      <c r="G51" s="38">
        <v>11</v>
      </c>
      <c r="H51" s="20">
        <v>399009270</v>
      </c>
      <c r="I51" s="20"/>
      <c r="J51" s="20">
        <v>4160000</v>
      </c>
      <c r="K51" s="20">
        <v>4160000</v>
      </c>
      <c r="L51" s="20">
        <v>4160000</v>
      </c>
      <c r="M51" s="20">
        <v>187024635</v>
      </c>
      <c r="N51" s="20">
        <v>49876158.75</v>
      </c>
      <c r="O51" s="20">
        <v>3627357</v>
      </c>
      <c r="P51" s="20">
        <v>3627357</v>
      </c>
      <c r="Q51" s="20">
        <v>3627357</v>
      </c>
      <c r="R51" s="20">
        <v>399009270</v>
      </c>
      <c r="S51" s="39">
        <f t="shared" si="6"/>
        <v>0</v>
      </c>
      <c r="T51" s="40" t="s">
        <v>179</v>
      </c>
      <c r="U51" s="22"/>
      <c r="V51" s="22" t="s">
        <v>35</v>
      </c>
      <c r="W51" s="18" t="s">
        <v>42</v>
      </c>
      <c r="X51" s="18"/>
    </row>
    <row r="52" spans="1:26" s="41" customFormat="1" ht="51">
      <c r="A52" s="18">
        <v>42</v>
      </c>
      <c r="B52" s="43" t="s">
        <v>180</v>
      </c>
      <c r="C52" s="37" t="s">
        <v>181</v>
      </c>
      <c r="D52" s="37" t="s">
        <v>39</v>
      </c>
      <c r="E52" s="37">
        <v>2013</v>
      </c>
      <c r="F52" s="37" t="s">
        <v>40</v>
      </c>
      <c r="G52" s="38">
        <v>4</v>
      </c>
      <c r="H52" s="20">
        <v>272051776</v>
      </c>
      <c r="I52" s="20"/>
      <c r="J52" s="20">
        <v>7800000</v>
      </c>
      <c r="K52" s="20">
        <v>7800000</v>
      </c>
      <c r="L52" s="20">
        <v>7800000</v>
      </c>
      <c r="M52" s="20">
        <v>112625888</v>
      </c>
      <c r="N52" s="20">
        <v>34006472</v>
      </c>
      <c r="O52" s="20">
        <v>6801294.4000000004</v>
      </c>
      <c r="P52" s="20">
        <v>6801294.4000000004</v>
      </c>
      <c r="Q52" s="20">
        <v>6801294.4000000004</v>
      </c>
      <c r="R52" s="20">
        <v>272051776</v>
      </c>
      <c r="S52" s="39">
        <f t="shared" si="6"/>
        <v>0</v>
      </c>
      <c r="T52" s="40" t="s">
        <v>182</v>
      </c>
      <c r="U52" s="22"/>
      <c r="V52" s="22" t="s">
        <v>35</v>
      </c>
      <c r="W52" s="18" t="s">
        <v>42</v>
      </c>
      <c r="X52" s="18"/>
    </row>
    <row r="53" spans="1:26" s="41" customFormat="1" ht="51">
      <c r="A53" s="18">
        <v>43</v>
      </c>
      <c r="B53" s="44" t="s">
        <v>183</v>
      </c>
      <c r="C53" s="36" t="s">
        <v>184</v>
      </c>
      <c r="D53" s="37" t="s">
        <v>39</v>
      </c>
      <c r="E53" s="37">
        <v>2013</v>
      </c>
      <c r="F53" s="37" t="s">
        <v>40</v>
      </c>
      <c r="G53" s="38">
        <v>3</v>
      </c>
      <c r="H53" s="20">
        <v>170032361.01651269</v>
      </c>
      <c r="I53" s="20"/>
      <c r="J53" s="20">
        <v>6500000</v>
      </c>
      <c r="K53" s="20">
        <v>6500000</v>
      </c>
      <c r="L53" s="20">
        <v>6500000</v>
      </c>
      <c r="M53" s="20">
        <v>65516180.508256346</v>
      </c>
      <c r="N53" s="20">
        <v>21254045.127064086</v>
      </c>
      <c r="O53" s="20">
        <v>5667745.36721709</v>
      </c>
      <c r="P53" s="20">
        <v>5667745.36721709</v>
      </c>
      <c r="Q53" s="20">
        <v>5667745.36721709</v>
      </c>
      <c r="R53" s="20">
        <v>170032361.01651269</v>
      </c>
      <c r="S53" s="39">
        <f t="shared" si="6"/>
        <v>0</v>
      </c>
      <c r="T53" s="40" t="s">
        <v>182</v>
      </c>
      <c r="U53" s="22"/>
      <c r="V53" s="22" t="s">
        <v>35</v>
      </c>
      <c r="W53" s="18" t="s">
        <v>42</v>
      </c>
      <c r="X53" s="18"/>
    </row>
    <row r="54" spans="1:26" s="41" customFormat="1" ht="51">
      <c r="A54" s="18">
        <v>44</v>
      </c>
      <c r="B54" s="43" t="s">
        <v>185</v>
      </c>
      <c r="C54" s="36" t="s">
        <v>186</v>
      </c>
      <c r="D54" s="37" t="s">
        <v>39</v>
      </c>
      <c r="E54" s="37">
        <v>2013</v>
      </c>
      <c r="F54" s="37" t="s">
        <v>40</v>
      </c>
      <c r="G54" s="38">
        <v>30</v>
      </c>
      <c r="H54" s="20">
        <v>2856543660</v>
      </c>
      <c r="I54" s="20"/>
      <c r="J54" s="20">
        <v>10920000</v>
      </c>
      <c r="K54" s="20">
        <v>10920000</v>
      </c>
      <c r="L54" s="20">
        <v>10920000</v>
      </c>
      <c r="M54" s="20">
        <v>1395511830</v>
      </c>
      <c r="N54" s="20">
        <v>357067957.5</v>
      </c>
      <c r="O54" s="20">
        <v>9521812.2000000011</v>
      </c>
      <c r="P54" s="20">
        <v>9521812.2000000011</v>
      </c>
      <c r="Q54" s="20">
        <v>9521812.2000000011</v>
      </c>
      <c r="R54" s="20">
        <v>2428062108</v>
      </c>
      <c r="S54" s="39">
        <f>+H54+I54-R54</f>
        <v>428481552</v>
      </c>
      <c r="T54" s="40" t="s">
        <v>187</v>
      </c>
      <c r="U54" s="22"/>
      <c r="V54" s="22" t="s">
        <v>35</v>
      </c>
      <c r="W54" s="18" t="s">
        <v>42</v>
      </c>
      <c r="X54" s="18"/>
    </row>
    <row r="55" spans="1:26" s="41" customFormat="1" ht="25.5">
      <c r="A55" s="18">
        <v>45</v>
      </c>
      <c r="B55" s="43" t="s">
        <v>188</v>
      </c>
      <c r="C55" s="36" t="s">
        <v>189</v>
      </c>
      <c r="D55" s="37" t="s">
        <v>39</v>
      </c>
      <c r="E55" s="37">
        <v>2013</v>
      </c>
      <c r="F55" s="37" t="s">
        <v>40</v>
      </c>
      <c r="G55" s="38">
        <v>8</v>
      </c>
      <c r="H55" s="47">
        <v>412611864</v>
      </c>
      <c r="I55" s="47"/>
      <c r="J55" s="47">
        <v>5915000</v>
      </c>
      <c r="K55" s="47">
        <v>5915000</v>
      </c>
      <c r="L55" s="47">
        <v>5915000</v>
      </c>
      <c r="M55" s="20">
        <v>188560932</v>
      </c>
      <c r="N55" s="20">
        <v>51576483</v>
      </c>
      <c r="O55" s="20">
        <v>5157648.3000000007</v>
      </c>
      <c r="P55" s="20">
        <v>5157648.3000000007</v>
      </c>
      <c r="Q55" s="20">
        <v>5157648.3000000007</v>
      </c>
      <c r="R55" s="47">
        <v>315905959</v>
      </c>
      <c r="S55" s="39">
        <f t="shared" ref="S55" si="7">+H55+I55-R55</f>
        <v>96705905</v>
      </c>
      <c r="T55" s="21" t="s">
        <v>190</v>
      </c>
      <c r="U55" s="22"/>
      <c r="V55" s="22" t="s">
        <v>35</v>
      </c>
      <c r="W55" s="18" t="s">
        <v>42</v>
      </c>
      <c r="X55" s="18"/>
    </row>
    <row r="56" spans="1:26" s="41" customFormat="1" ht="38.25">
      <c r="A56" s="18">
        <v>46</v>
      </c>
      <c r="B56" s="40" t="s">
        <v>191</v>
      </c>
      <c r="C56" s="36" t="s">
        <v>192</v>
      </c>
      <c r="D56" s="37" t="s">
        <v>39</v>
      </c>
      <c r="E56" s="37">
        <v>2013</v>
      </c>
      <c r="F56" s="37" t="s">
        <v>40</v>
      </c>
      <c r="G56" s="38">
        <v>2</v>
      </c>
      <c r="H56" s="20">
        <v>40801942</v>
      </c>
      <c r="I56" s="20"/>
      <c r="J56" s="20">
        <v>1859000</v>
      </c>
      <c r="K56" s="20">
        <v>1859000</v>
      </c>
      <c r="L56" s="20">
        <v>1859000</v>
      </c>
      <c r="M56" s="20">
        <f>H56*0.5-J56-K56-L56</f>
        <v>14823971</v>
      </c>
      <c r="N56" s="20">
        <f>H56*0.125</f>
        <v>5100242.75</v>
      </c>
      <c r="O56" s="20">
        <v>2040097.1</v>
      </c>
      <c r="P56" s="20">
        <v>2040097.1</v>
      </c>
      <c r="Q56" s="20">
        <v>2040097.1</v>
      </c>
      <c r="R56" s="20">
        <v>40801942</v>
      </c>
      <c r="S56" s="39">
        <f>+H56+I56-R56</f>
        <v>0</v>
      </c>
      <c r="T56" s="40" t="s">
        <v>193</v>
      </c>
      <c r="U56" s="22"/>
      <c r="V56" s="22" t="s">
        <v>35</v>
      </c>
      <c r="W56" s="18" t="s">
        <v>42</v>
      </c>
      <c r="X56" s="18"/>
    </row>
    <row r="57" spans="1:26" s="41" customFormat="1" ht="38.25">
      <c r="A57" s="18">
        <v>47</v>
      </c>
      <c r="B57" s="40" t="s">
        <v>194</v>
      </c>
      <c r="C57" s="36" t="s">
        <v>195</v>
      </c>
      <c r="D57" s="37" t="s">
        <v>39</v>
      </c>
      <c r="E57" s="37">
        <v>2013</v>
      </c>
      <c r="F57" s="37" t="s">
        <v>40</v>
      </c>
      <c r="G57" s="38">
        <v>3</v>
      </c>
      <c r="H57" s="20">
        <v>107868531</v>
      </c>
      <c r="I57" s="20"/>
      <c r="J57" s="20"/>
      <c r="K57" s="20"/>
      <c r="L57" s="20"/>
      <c r="M57" s="20"/>
      <c r="N57" s="20">
        <v>13483566.375</v>
      </c>
      <c r="O57" s="20"/>
      <c r="P57" s="20"/>
      <c r="Q57" s="20"/>
      <c r="R57" s="20">
        <v>107868531</v>
      </c>
      <c r="S57" s="39">
        <f t="shared" ref="S57" si="8">+H57+I57-R57</f>
        <v>0</v>
      </c>
      <c r="T57" s="40" t="s">
        <v>196</v>
      </c>
      <c r="U57" s="22"/>
      <c r="V57" s="22" t="s">
        <v>35</v>
      </c>
      <c r="W57" s="18" t="s">
        <v>42</v>
      </c>
      <c r="X57" s="18"/>
    </row>
    <row r="58" spans="1:26" s="17" customFormat="1" ht="25.5">
      <c r="A58" s="6" t="s">
        <v>258</v>
      </c>
      <c r="B58" s="23" t="s">
        <v>197</v>
      </c>
      <c r="C58" s="18"/>
      <c r="D58" s="18"/>
      <c r="E58" s="18"/>
      <c r="F58" s="18"/>
      <c r="G58" s="14">
        <f>SUM(G59:G76)</f>
        <v>20</v>
      </c>
      <c r="H58" s="19">
        <f>SUM(H59:H76)</f>
        <v>6111569741</v>
      </c>
      <c r="I58" s="19">
        <f t="shared" ref="I58:S58" si="9">SUM(I59:I76)</f>
        <v>0</v>
      </c>
      <c r="J58" s="19">
        <f t="shared" si="9"/>
        <v>2449580200</v>
      </c>
      <c r="K58" s="19">
        <f t="shared" si="9"/>
        <v>538113750</v>
      </c>
      <c r="L58" s="19">
        <f t="shared" si="9"/>
        <v>538113750</v>
      </c>
      <c r="M58" s="19">
        <f t="shared" si="9"/>
        <v>556488750</v>
      </c>
      <c r="N58" s="19">
        <f t="shared" si="9"/>
        <v>91293750</v>
      </c>
      <c r="O58" s="19">
        <f t="shared" si="9"/>
        <v>59250000</v>
      </c>
      <c r="P58" s="19">
        <f t="shared" si="9"/>
        <v>59250000</v>
      </c>
      <c r="Q58" s="19">
        <f t="shared" si="9"/>
        <v>46950000</v>
      </c>
      <c r="R58" s="19">
        <f t="shared" si="9"/>
        <v>6101857241</v>
      </c>
      <c r="S58" s="19">
        <f t="shared" si="9"/>
        <v>9712500</v>
      </c>
      <c r="T58" s="24"/>
      <c r="U58" s="6"/>
      <c r="V58" s="19"/>
      <c r="W58" s="18"/>
      <c r="X58" s="18"/>
    </row>
    <row r="59" spans="1:26" s="41" customFormat="1" ht="60" customHeight="1">
      <c r="A59" s="18">
        <v>48</v>
      </c>
      <c r="B59" s="48" t="s">
        <v>198</v>
      </c>
      <c r="C59" s="38" t="s">
        <v>199</v>
      </c>
      <c r="D59" s="37" t="s">
        <v>129</v>
      </c>
      <c r="E59" s="49">
        <v>2008</v>
      </c>
      <c r="F59" s="38" t="s">
        <v>200</v>
      </c>
      <c r="G59" s="38">
        <v>1</v>
      </c>
      <c r="H59" s="20">
        <v>2735410000</v>
      </c>
      <c r="I59" s="20"/>
      <c r="J59" s="20">
        <v>1709631250</v>
      </c>
      <c r="K59" s="20">
        <v>341926250</v>
      </c>
      <c r="L59" s="20">
        <v>341926250</v>
      </c>
      <c r="M59" s="20">
        <v>341926250</v>
      </c>
      <c r="N59" s="20"/>
      <c r="O59" s="20"/>
      <c r="P59" s="20"/>
      <c r="Q59" s="20"/>
      <c r="R59" s="20">
        <v>2735410000</v>
      </c>
      <c r="S59" s="39">
        <f>+H59+I59-R59</f>
        <v>0</v>
      </c>
      <c r="T59" s="40" t="s">
        <v>201</v>
      </c>
      <c r="U59" s="22"/>
      <c r="V59" s="22" t="s">
        <v>35</v>
      </c>
      <c r="W59" s="18" t="s">
        <v>42</v>
      </c>
      <c r="X59" s="18"/>
    </row>
    <row r="60" spans="1:26" s="41" customFormat="1" ht="51">
      <c r="A60" s="18">
        <v>49</v>
      </c>
      <c r="B60" s="48" t="s">
        <v>202</v>
      </c>
      <c r="C60" s="38" t="s">
        <v>203</v>
      </c>
      <c r="D60" s="37" t="s">
        <v>129</v>
      </c>
      <c r="E60" s="49">
        <v>2010</v>
      </c>
      <c r="F60" s="38" t="s">
        <v>204</v>
      </c>
      <c r="G60" s="38">
        <v>1</v>
      </c>
      <c r="H60" s="20">
        <v>614235000</v>
      </c>
      <c r="I60" s="20"/>
      <c r="J60" s="20"/>
      <c r="K60" s="20"/>
      <c r="L60" s="20"/>
      <c r="M60" s="20"/>
      <c r="N60" s="20"/>
      <c r="O60" s="20"/>
      <c r="P60" s="20"/>
      <c r="Q60" s="20"/>
      <c r="R60" s="20">
        <v>614235000</v>
      </c>
      <c r="S60" s="39">
        <f t="shared" ref="S60:S62" si="10">+H60+I60-R60</f>
        <v>0</v>
      </c>
      <c r="T60" s="40" t="s">
        <v>205</v>
      </c>
      <c r="U60" s="22"/>
      <c r="V60" s="22" t="s">
        <v>35</v>
      </c>
      <c r="W60" s="18" t="s">
        <v>42</v>
      </c>
      <c r="X60" s="18"/>
      <c r="Z60" s="40"/>
    </row>
    <row r="61" spans="1:26" s="41" customFormat="1" ht="51">
      <c r="A61" s="18">
        <v>50</v>
      </c>
      <c r="B61" s="48" t="s">
        <v>206</v>
      </c>
      <c r="C61" s="38" t="s">
        <v>207</v>
      </c>
      <c r="D61" s="37" t="s">
        <v>208</v>
      </c>
      <c r="E61" s="49">
        <v>2007</v>
      </c>
      <c r="F61" s="38" t="s">
        <v>204</v>
      </c>
      <c r="G61" s="38">
        <v>1</v>
      </c>
      <c r="H61" s="20">
        <v>302000000</v>
      </c>
      <c r="I61" s="20"/>
      <c r="J61" s="20"/>
      <c r="K61" s="20"/>
      <c r="L61" s="20"/>
      <c r="M61" s="20"/>
      <c r="N61" s="20"/>
      <c r="O61" s="20"/>
      <c r="P61" s="20"/>
      <c r="Q61" s="20"/>
      <c r="R61" s="20">
        <v>302000000</v>
      </c>
      <c r="S61" s="39">
        <f t="shared" si="10"/>
        <v>0</v>
      </c>
      <c r="T61" s="40" t="s">
        <v>209</v>
      </c>
      <c r="U61" s="22"/>
      <c r="V61" s="22" t="s">
        <v>35</v>
      </c>
      <c r="W61" s="18" t="s">
        <v>42</v>
      </c>
      <c r="X61" s="18"/>
      <c r="Z61" s="40"/>
    </row>
    <row r="62" spans="1:26" s="41" customFormat="1" ht="38.25">
      <c r="A62" s="18">
        <v>51</v>
      </c>
      <c r="B62" s="48" t="s">
        <v>210</v>
      </c>
      <c r="C62" s="38" t="s">
        <v>211</v>
      </c>
      <c r="D62" s="37" t="s">
        <v>212</v>
      </c>
      <c r="E62" s="49">
        <v>2001</v>
      </c>
      <c r="F62" s="38" t="s">
        <v>204</v>
      </c>
      <c r="G62" s="38">
        <v>1</v>
      </c>
      <c r="H62" s="20">
        <v>23169541</v>
      </c>
      <c r="I62" s="20"/>
      <c r="J62" s="20"/>
      <c r="K62" s="20"/>
      <c r="L62" s="20"/>
      <c r="M62" s="20"/>
      <c r="N62" s="20"/>
      <c r="O62" s="20"/>
      <c r="P62" s="20"/>
      <c r="Q62" s="20"/>
      <c r="R62" s="20">
        <v>23169541</v>
      </c>
      <c r="S62" s="39">
        <f t="shared" si="10"/>
        <v>0</v>
      </c>
      <c r="T62" s="40" t="s">
        <v>213</v>
      </c>
      <c r="U62" s="22"/>
      <c r="V62" s="22" t="s">
        <v>35</v>
      </c>
      <c r="W62" s="18" t="s">
        <v>42</v>
      </c>
      <c r="X62" s="18"/>
      <c r="Z62" s="40"/>
    </row>
    <row r="63" spans="1:26" s="41" customFormat="1" ht="38.25">
      <c r="A63" s="18">
        <v>52</v>
      </c>
      <c r="B63" s="20" t="s">
        <v>214</v>
      </c>
      <c r="C63" s="18"/>
      <c r="D63" s="37" t="s">
        <v>129</v>
      </c>
      <c r="E63" s="49">
        <v>2008</v>
      </c>
      <c r="F63" s="38" t="s">
        <v>200</v>
      </c>
      <c r="G63" s="38">
        <v>1</v>
      </c>
      <c r="H63" s="20">
        <v>426155000</v>
      </c>
      <c r="I63" s="20"/>
      <c r="J63" s="20">
        <v>266346875</v>
      </c>
      <c r="K63" s="20">
        <v>53269375</v>
      </c>
      <c r="L63" s="20">
        <v>53269375</v>
      </c>
      <c r="M63" s="20">
        <v>53269375</v>
      </c>
      <c r="N63" s="20"/>
      <c r="O63" s="20"/>
      <c r="P63" s="20"/>
      <c r="Q63" s="20"/>
      <c r="R63" s="20">
        <v>426155000</v>
      </c>
      <c r="S63" s="39">
        <f>+H63+I63-R63</f>
        <v>0</v>
      </c>
      <c r="T63" s="40" t="s">
        <v>215</v>
      </c>
      <c r="U63" s="22"/>
      <c r="V63" s="22" t="s">
        <v>35</v>
      </c>
      <c r="W63" s="18" t="s">
        <v>42</v>
      </c>
      <c r="X63" s="18"/>
    </row>
    <row r="64" spans="1:26" s="41" customFormat="1" ht="63.75">
      <c r="A64" s="18">
        <v>53</v>
      </c>
      <c r="B64" s="48" t="s">
        <v>216</v>
      </c>
      <c r="C64" s="38" t="s">
        <v>217</v>
      </c>
      <c r="D64" s="49" t="s">
        <v>111</v>
      </c>
      <c r="E64" s="49">
        <v>2013</v>
      </c>
      <c r="F64" s="38" t="s">
        <v>218</v>
      </c>
      <c r="G64" s="38">
        <v>1</v>
      </c>
      <c r="H64" s="20">
        <v>346500000</v>
      </c>
      <c r="I64" s="20"/>
      <c r="J64" s="20">
        <v>43312500</v>
      </c>
      <c r="K64" s="20">
        <v>43312500</v>
      </c>
      <c r="L64" s="20">
        <v>43312500</v>
      </c>
      <c r="M64" s="20">
        <f>H64*0.5-J64-K64-L64</f>
        <v>43312500</v>
      </c>
      <c r="N64" s="20">
        <f>H64*0.125</f>
        <v>43312500</v>
      </c>
      <c r="O64" s="20">
        <v>34650000</v>
      </c>
      <c r="P64" s="20">
        <v>34650000</v>
      </c>
      <c r="Q64" s="20">
        <v>34650000</v>
      </c>
      <c r="R64" s="20">
        <v>346500000</v>
      </c>
      <c r="S64" s="39">
        <f>+H64+I64-R64</f>
        <v>0</v>
      </c>
      <c r="T64" s="40" t="s">
        <v>219</v>
      </c>
      <c r="U64" s="22"/>
      <c r="V64" s="22" t="s">
        <v>35</v>
      </c>
      <c r="W64" s="18" t="s">
        <v>42</v>
      </c>
      <c r="X64" s="18"/>
    </row>
    <row r="65" spans="1:25" s="41" customFormat="1" ht="44.25" customHeight="1">
      <c r="A65" s="18">
        <v>54</v>
      </c>
      <c r="B65" s="48" t="s">
        <v>220</v>
      </c>
      <c r="C65" s="38" t="s">
        <v>221</v>
      </c>
      <c r="D65" s="37" t="s">
        <v>39</v>
      </c>
      <c r="E65" s="49">
        <v>2008</v>
      </c>
      <c r="F65" s="38" t="s">
        <v>200</v>
      </c>
      <c r="G65" s="38">
        <v>1</v>
      </c>
      <c r="H65" s="20">
        <v>460695000</v>
      </c>
      <c r="I65" s="20"/>
      <c r="J65" s="20">
        <v>287934375</v>
      </c>
      <c r="K65" s="20">
        <v>57586875</v>
      </c>
      <c r="L65" s="20">
        <v>57586875</v>
      </c>
      <c r="M65" s="20">
        <v>57586875</v>
      </c>
      <c r="N65" s="20"/>
      <c r="O65" s="20"/>
      <c r="P65" s="20"/>
      <c r="Q65" s="20"/>
      <c r="R65" s="22">
        <v>460695000</v>
      </c>
      <c r="S65" s="39">
        <f>+H65+I65-R65</f>
        <v>0</v>
      </c>
      <c r="T65" s="40" t="s">
        <v>222</v>
      </c>
      <c r="U65" s="22"/>
      <c r="V65" s="22" t="s">
        <v>35</v>
      </c>
      <c r="W65" s="18" t="s">
        <v>42</v>
      </c>
      <c r="X65" s="18"/>
    </row>
    <row r="66" spans="1:25" s="41" customFormat="1" ht="92.25" customHeight="1">
      <c r="A66" s="18">
        <v>55</v>
      </c>
      <c r="B66" s="48" t="s">
        <v>223</v>
      </c>
      <c r="C66" s="49" t="s">
        <v>224</v>
      </c>
      <c r="D66" s="37" t="s">
        <v>225</v>
      </c>
      <c r="E66" s="49">
        <v>2012</v>
      </c>
      <c r="F66" s="38" t="s">
        <v>226</v>
      </c>
      <c r="G66" s="38">
        <v>1</v>
      </c>
      <c r="H66" s="20">
        <v>147000000</v>
      </c>
      <c r="I66" s="20"/>
      <c r="J66" s="20">
        <v>18375000</v>
      </c>
      <c r="K66" s="20">
        <v>18375000</v>
      </c>
      <c r="L66" s="20">
        <v>18375000</v>
      </c>
      <c r="M66" s="20">
        <v>36750000</v>
      </c>
      <c r="N66" s="20">
        <v>18375000</v>
      </c>
      <c r="O66" s="20">
        <v>14700000</v>
      </c>
      <c r="P66" s="20">
        <v>14700000</v>
      </c>
      <c r="Q66" s="20">
        <v>7350000</v>
      </c>
      <c r="R66" s="20">
        <v>147000000</v>
      </c>
      <c r="S66" s="39">
        <f>+H66+I66-R66</f>
        <v>0</v>
      </c>
      <c r="T66" s="40" t="s">
        <v>227</v>
      </c>
      <c r="U66" s="22"/>
      <c r="V66" s="22" t="s">
        <v>35</v>
      </c>
      <c r="W66" s="18" t="s">
        <v>42</v>
      </c>
      <c r="X66" s="18"/>
    </row>
    <row r="67" spans="1:25" s="41" customFormat="1" ht="30" customHeight="1">
      <c r="A67" s="18">
        <v>56</v>
      </c>
      <c r="B67" s="48" t="s">
        <v>228</v>
      </c>
      <c r="C67" s="18" t="s">
        <v>229</v>
      </c>
      <c r="D67" s="37" t="s">
        <v>230</v>
      </c>
      <c r="E67" s="37">
        <v>2008</v>
      </c>
      <c r="F67" s="38" t="s">
        <v>231</v>
      </c>
      <c r="G67" s="38">
        <v>2</v>
      </c>
      <c r="H67" s="47">
        <v>51300000</v>
      </c>
      <c r="I67" s="47"/>
      <c r="J67" s="47">
        <v>32062500</v>
      </c>
      <c r="K67" s="47">
        <v>6412500</v>
      </c>
      <c r="L67" s="47">
        <v>6412500</v>
      </c>
      <c r="M67" s="47">
        <v>6412500</v>
      </c>
      <c r="N67" s="20"/>
      <c r="O67" s="20"/>
      <c r="P67" s="20"/>
      <c r="Q67" s="20"/>
      <c r="R67" s="50">
        <v>51300000</v>
      </c>
      <c r="S67" s="39">
        <f t="shared" ref="S67:S72" si="11">+H67+I67-R67</f>
        <v>0</v>
      </c>
      <c r="T67" s="40" t="s">
        <v>232</v>
      </c>
      <c r="U67" s="22"/>
      <c r="V67" s="22" t="s">
        <v>35</v>
      </c>
      <c r="W67" s="18" t="s">
        <v>42</v>
      </c>
      <c r="X67" s="18"/>
    </row>
    <row r="68" spans="1:25" s="41" customFormat="1" ht="41.25" customHeight="1">
      <c r="A68" s="18">
        <v>57</v>
      </c>
      <c r="B68" s="48" t="s">
        <v>233</v>
      </c>
      <c r="C68" s="36" t="s">
        <v>234</v>
      </c>
      <c r="D68" s="37" t="s">
        <v>230</v>
      </c>
      <c r="E68" s="49">
        <v>2012</v>
      </c>
      <c r="F68" s="38" t="s">
        <v>235</v>
      </c>
      <c r="G68" s="38">
        <v>2</v>
      </c>
      <c r="H68" s="47">
        <v>198000000</v>
      </c>
      <c r="I68" s="47"/>
      <c r="J68" s="47">
        <v>24750000</v>
      </c>
      <c r="K68" s="20">
        <v>12375000</v>
      </c>
      <c r="L68" s="20">
        <v>12375000</v>
      </c>
      <c r="M68" s="20">
        <v>12375000</v>
      </c>
      <c r="N68" s="20">
        <v>24750000</v>
      </c>
      <c r="O68" s="20">
        <v>9900000</v>
      </c>
      <c r="P68" s="20">
        <v>9900000</v>
      </c>
      <c r="Q68" s="20">
        <v>4950000</v>
      </c>
      <c r="R68" s="47">
        <v>198000000</v>
      </c>
      <c r="S68" s="39">
        <f t="shared" si="11"/>
        <v>0</v>
      </c>
      <c r="T68" s="40" t="s">
        <v>236</v>
      </c>
      <c r="U68" s="22"/>
      <c r="V68" s="22" t="s">
        <v>35</v>
      </c>
      <c r="W68" s="18" t="s">
        <v>42</v>
      </c>
      <c r="X68" s="18"/>
    </row>
    <row r="69" spans="1:25" s="41" customFormat="1" ht="38.450000000000003" customHeight="1">
      <c r="A69" s="18">
        <v>58</v>
      </c>
      <c r="B69" s="48" t="s">
        <v>237</v>
      </c>
      <c r="C69" s="18"/>
      <c r="D69" s="37"/>
      <c r="E69" s="49">
        <v>2002</v>
      </c>
      <c r="F69" s="38" t="s">
        <v>238</v>
      </c>
      <c r="G69" s="38">
        <v>1</v>
      </c>
      <c r="H69" s="20">
        <v>17500000</v>
      </c>
      <c r="I69" s="20"/>
      <c r="J69" s="20">
        <v>17500000</v>
      </c>
      <c r="K69" s="20"/>
      <c r="L69" s="20"/>
      <c r="M69" s="20"/>
      <c r="N69" s="20"/>
      <c r="O69" s="20"/>
      <c r="P69" s="20"/>
      <c r="Q69" s="20"/>
      <c r="R69" s="22">
        <v>17500000</v>
      </c>
      <c r="S69" s="39">
        <f t="shared" si="11"/>
        <v>0</v>
      </c>
      <c r="T69" s="40" t="s">
        <v>239</v>
      </c>
      <c r="U69" s="22"/>
      <c r="V69" s="22" t="s">
        <v>35</v>
      </c>
      <c r="W69" s="18" t="s">
        <v>42</v>
      </c>
      <c r="X69" s="18"/>
    </row>
    <row r="70" spans="1:25" s="41" customFormat="1" ht="38.25">
      <c r="A70" s="18">
        <v>59</v>
      </c>
      <c r="B70" s="48" t="s">
        <v>240</v>
      </c>
      <c r="C70" s="38" t="s">
        <v>241</v>
      </c>
      <c r="D70" s="37" t="s">
        <v>225</v>
      </c>
      <c r="E70" s="49">
        <v>2011</v>
      </c>
      <c r="F70" s="38" t="s">
        <v>231</v>
      </c>
      <c r="G70" s="38">
        <v>1</v>
      </c>
      <c r="H70" s="20">
        <v>38850000</v>
      </c>
      <c r="I70" s="20"/>
      <c r="J70" s="20">
        <v>9712500</v>
      </c>
      <c r="K70" s="20">
        <v>4856250</v>
      </c>
      <c r="L70" s="20">
        <v>4856250</v>
      </c>
      <c r="M70" s="20">
        <v>4856250</v>
      </c>
      <c r="N70" s="20">
        <f t="shared" ref="N70:N71" si="12">H70*0.125</f>
        <v>4856250</v>
      </c>
      <c r="O70" s="20"/>
      <c r="P70" s="20"/>
      <c r="Q70" s="20"/>
      <c r="R70" s="22">
        <v>29137500</v>
      </c>
      <c r="S70" s="39">
        <f t="shared" si="11"/>
        <v>9712500</v>
      </c>
      <c r="T70" s="40" t="s">
        <v>242</v>
      </c>
      <c r="U70" s="22"/>
      <c r="V70" s="22" t="s">
        <v>35</v>
      </c>
      <c r="W70" s="18" t="s">
        <v>42</v>
      </c>
      <c r="X70" s="18" t="s">
        <v>126</v>
      </c>
    </row>
    <row r="71" spans="1:25" s="41" customFormat="1" ht="48" customHeight="1">
      <c r="A71" s="18">
        <v>60</v>
      </c>
      <c r="B71" s="48" t="s">
        <v>243</v>
      </c>
      <c r="C71" s="18"/>
      <c r="D71" s="37" t="s">
        <v>39</v>
      </c>
      <c r="E71" s="49">
        <v>2012</v>
      </c>
      <c r="F71" s="38" t="s">
        <v>244</v>
      </c>
      <c r="G71" s="38">
        <v>2</v>
      </c>
      <c r="H71" s="20">
        <v>0</v>
      </c>
      <c r="I71" s="20"/>
      <c r="J71" s="20"/>
      <c r="K71" s="20"/>
      <c r="L71" s="20"/>
      <c r="M71" s="20">
        <f t="shared" ref="M71" si="13">H71*0.5-J71-K71-L71</f>
        <v>0</v>
      </c>
      <c r="N71" s="20">
        <f t="shared" si="12"/>
        <v>0</v>
      </c>
      <c r="O71" s="20">
        <v>0</v>
      </c>
      <c r="P71" s="20">
        <v>0</v>
      </c>
      <c r="Q71" s="20">
        <v>0</v>
      </c>
      <c r="R71" s="22">
        <v>0</v>
      </c>
      <c r="S71" s="39">
        <f t="shared" si="11"/>
        <v>0</v>
      </c>
      <c r="T71" s="40" t="s">
        <v>245</v>
      </c>
      <c r="U71" s="22"/>
      <c r="V71" s="22" t="s">
        <v>35</v>
      </c>
      <c r="W71" s="18" t="s">
        <v>42</v>
      </c>
      <c r="X71" s="18"/>
    </row>
    <row r="72" spans="1:25" s="41" customFormat="1" ht="43.9" customHeight="1">
      <c r="A72" s="18">
        <v>61</v>
      </c>
      <c r="B72" s="48" t="s">
        <v>246</v>
      </c>
      <c r="C72" s="36" t="s">
        <v>247</v>
      </c>
      <c r="D72" s="37"/>
      <c r="E72" s="49">
        <v>2002</v>
      </c>
      <c r="F72" s="38" t="s">
        <v>248</v>
      </c>
      <c r="G72" s="38">
        <v>1</v>
      </c>
      <c r="H72" s="20">
        <v>39955200</v>
      </c>
      <c r="I72" s="20"/>
      <c r="J72" s="20">
        <v>39955200</v>
      </c>
      <c r="K72" s="20"/>
      <c r="L72" s="20"/>
      <c r="M72" s="20"/>
      <c r="N72" s="20"/>
      <c r="O72" s="20"/>
      <c r="P72" s="20"/>
      <c r="Q72" s="20"/>
      <c r="R72" s="20">
        <v>39955200</v>
      </c>
      <c r="S72" s="39">
        <f t="shared" si="11"/>
        <v>0</v>
      </c>
      <c r="T72" s="40" t="s">
        <v>249</v>
      </c>
      <c r="U72" s="22"/>
      <c r="V72" s="22" t="s">
        <v>35</v>
      </c>
      <c r="W72" s="18" t="s">
        <v>42</v>
      </c>
      <c r="X72" s="18"/>
    </row>
    <row r="73" spans="1:25" s="17" customFormat="1" ht="25.5">
      <c r="A73" s="6" t="s">
        <v>257</v>
      </c>
      <c r="B73" s="23" t="s">
        <v>256</v>
      </c>
      <c r="C73" s="18"/>
      <c r="D73" s="18"/>
      <c r="E73" s="18"/>
      <c r="F73" s="18"/>
      <c r="G73" s="14"/>
      <c r="H73" s="19"/>
      <c r="I73" s="19"/>
      <c r="J73" s="19"/>
      <c r="K73" s="19"/>
      <c r="L73" s="19"/>
      <c r="M73" s="19"/>
      <c r="N73" s="19"/>
      <c r="O73" s="19"/>
      <c r="P73" s="19"/>
      <c r="Q73" s="19"/>
      <c r="R73" s="19"/>
      <c r="S73" s="19"/>
      <c r="T73" s="24"/>
      <c r="U73" s="6"/>
      <c r="V73" s="19"/>
      <c r="W73" s="18"/>
      <c r="X73" s="18"/>
    </row>
    <row r="74" spans="1:25" s="41" customFormat="1" ht="76.5">
      <c r="A74" s="18">
        <v>62</v>
      </c>
      <c r="B74" s="48" t="s">
        <v>31</v>
      </c>
      <c r="C74" s="38" t="s">
        <v>32</v>
      </c>
      <c r="D74" s="37"/>
      <c r="E74" s="49">
        <v>2010</v>
      </c>
      <c r="F74" s="38" t="s">
        <v>33</v>
      </c>
      <c r="G74" s="38">
        <v>1</v>
      </c>
      <c r="H74" s="20">
        <v>690900000</v>
      </c>
      <c r="I74" s="20"/>
      <c r="J74" s="20"/>
      <c r="K74" s="20"/>
      <c r="L74" s="20"/>
      <c r="M74" s="20"/>
      <c r="N74" s="20"/>
      <c r="O74" s="20"/>
      <c r="P74" s="20"/>
      <c r="Q74" s="20"/>
      <c r="R74" s="20">
        <v>690900000</v>
      </c>
      <c r="S74" s="39">
        <f>+H74+I74-R74</f>
        <v>0</v>
      </c>
      <c r="T74" s="18" t="s">
        <v>34</v>
      </c>
      <c r="U74" s="22"/>
      <c r="V74" s="22" t="s">
        <v>35</v>
      </c>
      <c r="W74" s="18"/>
      <c r="X74" s="18"/>
      <c r="Y74" s="51" t="s">
        <v>36</v>
      </c>
    </row>
    <row r="75" spans="1:25" s="34" customFormat="1" ht="30" customHeight="1">
      <c r="A75" s="6" t="s">
        <v>43</v>
      </c>
      <c r="B75" s="26" t="s">
        <v>250</v>
      </c>
      <c r="C75" s="27"/>
      <c r="D75" s="28"/>
      <c r="E75" s="29"/>
      <c r="F75" s="14"/>
      <c r="G75" s="14"/>
      <c r="H75" s="30"/>
      <c r="I75" s="30"/>
      <c r="J75" s="30"/>
      <c r="K75" s="30"/>
      <c r="L75" s="30"/>
      <c r="M75" s="30"/>
      <c r="N75" s="30"/>
      <c r="O75" s="30"/>
      <c r="P75" s="30"/>
      <c r="Q75" s="30"/>
      <c r="R75" s="30"/>
      <c r="S75" s="31"/>
      <c r="T75" s="32"/>
      <c r="U75" s="33"/>
      <c r="V75" s="33"/>
      <c r="W75" s="6"/>
      <c r="X75" s="6"/>
    </row>
    <row r="76" spans="1:25" s="41" customFormat="1" ht="38.25" customHeight="1">
      <c r="A76" s="18">
        <v>63</v>
      </c>
      <c r="B76" s="35" t="s">
        <v>251</v>
      </c>
      <c r="C76" s="36" t="s">
        <v>252</v>
      </c>
      <c r="D76" s="37"/>
      <c r="E76" s="37"/>
      <c r="F76" s="37" t="s">
        <v>253</v>
      </c>
      <c r="G76" s="38">
        <v>2</v>
      </c>
      <c r="H76" s="20">
        <v>19900000</v>
      </c>
      <c r="I76" s="20"/>
      <c r="J76" s="20"/>
      <c r="K76" s="20"/>
      <c r="L76" s="20"/>
      <c r="M76" s="20"/>
      <c r="N76" s="20"/>
      <c r="O76" s="20"/>
      <c r="P76" s="20"/>
      <c r="Q76" s="20"/>
      <c r="R76" s="20">
        <v>19900000</v>
      </c>
      <c r="S76" s="39">
        <f>+H76+I76-R76</f>
        <v>0</v>
      </c>
      <c r="T76" s="40" t="s">
        <v>254</v>
      </c>
      <c r="U76" s="22"/>
      <c r="V76" s="22" t="s">
        <v>35</v>
      </c>
      <c r="W76" s="18" t="s">
        <v>74</v>
      </c>
      <c r="X76" s="18"/>
    </row>
    <row r="77" spans="1:25" ht="15.75" hidden="1">
      <c r="H77" s="64" t="s">
        <v>255</v>
      </c>
      <c r="I77" s="64"/>
      <c r="J77" s="64"/>
      <c r="K77" s="64"/>
      <c r="L77" s="64"/>
      <c r="M77" s="64"/>
      <c r="N77" s="64"/>
      <c r="O77" s="64"/>
      <c r="P77" s="64"/>
      <c r="Q77" s="64"/>
      <c r="R77" s="64"/>
      <c r="S77" s="64"/>
      <c r="T77" s="64"/>
      <c r="U77" s="64"/>
      <c r="V77" s="64"/>
    </row>
    <row r="78" spans="1:25" hidden="1"/>
    <row r="79" spans="1:25" hidden="1"/>
    <row r="82" spans="3:3">
      <c r="C82" s="42"/>
    </row>
  </sheetData>
  <mergeCells count="28">
    <mergeCell ref="M5:M6"/>
    <mergeCell ref="N5:N6"/>
    <mergeCell ref="V5:V6"/>
    <mergeCell ref="H77:V77"/>
    <mergeCell ref="O5:O6"/>
    <mergeCell ref="P5:P6"/>
    <mergeCell ref="Q5:Q6"/>
    <mergeCell ref="R5:R6"/>
    <mergeCell ref="S5:S6"/>
    <mergeCell ref="U5:U6"/>
    <mergeCell ref="T4:T6"/>
    <mergeCell ref="U4:V4"/>
    <mergeCell ref="A2:X2"/>
    <mergeCell ref="W3:X3"/>
    <mergeCell ref="A4:A6"/>
    <mergeCell ref="B4:B6"/>
    <mergeCell ref="C4:C6"/>
    <mergeCell ref="D4:D6"/>
    <mergeCell ref="E4:E6"/>
    <mergeCell ref="F4:F6"/>
    <mergeCell ref="G4:G6"/>
    <mergeCell ref="H4:S4"/>
    <mergeCell ref="W4:W6"/>
    <mergeCell ref="X4:X6"/>
    <mergeCell ref="H5:I5"/>
    <mergeCell ref="J5:J6"/>
    <mergeCell ref="K5:K6"/>
    <mergeCell ref="L5:L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 tài sản thanh lý năm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2023-04-03T04:27:06Z</dcterms:modified>
</cp:coreProperties>
</file>